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'Лист6'!$A$1:$J$30</definedName>
  </definedNames>
  <calcPr fullCalcOnLoad="1"/>
</workbook>
</file>

<file path=xl/sharedStrings.xml><?xml version="1.0" encoding="utf-8"?>
<sst xmlns="http://schemas.openxmlformats.org/spreadsheetml/2006/main" count="309" uniqueCount="83">
  <si>
    <t>Вид продукции</t>
  </si>
  <si>
    <t>Единица</t>
  </si>
  <si>
    <t>измерения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</si>
  <si>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</si>
  <si>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</si>
  <si>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</si>
  <si>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</si>
  <si>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</si>
  <si>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</si>
  <si>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</si>
  <si>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</si>
  <si>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</si>
  <si>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</si>
  <si>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</si>
  <si>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</si>
  <si>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</si>
  <si>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</si>
  <si>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</si>
  <si>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 xml:space="preserve">                        отчет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</si>
  <si>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</si>
  <si>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</si>
  <si>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</si>
  <si>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</si>
  <si>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 xml:space="preserve">из них:    не перешедших на единый с/х налог </t>
  </si>
  <si>
    <t>прочих предприятий сельского хозяйства</t>
  </si>
  <si>
    <t>Шерсть (физический вес)</t>
  </si>
  <si>
    <t>Показатели</t>
  </si>
  <si>
    <t xml:space="preserve">                  Результаты финансовой деятельности сельхозпредприятий и сельхозорганизаций</t>
  </si>
  <si>
    <t>Прочая продукция сельского хозяйства</t>
  </si>
  <si>
    <t>Рыболовство:</t>
  </si>
  <si>
    <t>объем отгруженных товаров собственного</t>
  </si>
  <si>
    <t>производства, выполненных работ и услуг</t>
  </si>
  <si>
    <t>индекс производства</t>
  </si>
  <si>
    <t xml:space="preserve"> соответствующих лет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</si>
  <si>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</si>
  <si>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</si>
  <si>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</si>
  <si>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</si>
  <si>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</si>
  <si>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</si>
  <si>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</si>
  <si>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</si>
  <si>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</si>
  <si>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</si>
  <si>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</si>
  <si>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</si>
  <si>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 Сельское хозяйство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</si>
  <si>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</si>
  <si>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</si>
  <si>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тыс.руб. в ценах 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</si>
  <si>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</si>
  <si>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</si>
  <si>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</si>
  <si>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</si>
  <si>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 xml:space="preserve">                                   Личные подсобные хозяйства населения </t>
  </si>
  <si>
    <t>тыс. руб</t>
  </si>
  <si>
    <r>
      <t>Финансовый результат</t>
    </r>
    <r>
      <rPr>
        <b/>
        <sz val="10"/>
        <rFont val="Tahoma"/>
        <family val="2"/>
      </rPr>
      <t xml:space="preserve"> </t>
    </r>
  </si>
  <si>
    <t>Произведено (реализовано на убой) скота и птицы в живом весе</t>
  </si>
  <si>
    <t>2012 год</t>
  </si>
  <si>
    <t xml:space="preserve">    Число предприятий занятых</t>
  </si>
  <si>
    <t xml:space="preserve">    сельхозпроизводством - всего</t>
  </si>
  <si>
    <t>шт.</t>
  </si>
  <si>
    <t>2013 год</t>
  </si>
  <si>
    <t>2014 год</t>
  </si>
  <si>
    <t>2015 год</t>
  </si>
  <si>
    <t>2016 год</t>
  </si>
  <si>
    <t>х</t>
  </si>
  <si>
    <t>2017 год</t>
  </si>
  <si>
    <t>Печатать всю книгу ! Соблюдать указанные ед.измерения! После запятой - один знак!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</si>
  <si>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</si>
  <si>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</si>
  <si>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</si>
  <si>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</si>
  <si>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 xml:space="preserve">                II.   Прогноз развития сельского хозяйства, рыболовства и рыбоводства  на 2016 - 2018 годы</t>
  </si>
  <si>
    <t>отчет</t>
  </si>
  <si>
    <t>в % к 2014 г.</t>
  </si>
  <si>
    <t>2018 год</t>
  </si>
  <si>
    <t xml:space="preserve">2015 г. </t>
  </si>
  <si>
    <t xml:space="preserve">2018 г. </t>
  </si>
  <si>
    <t>в % к 2012 г.</t>
  </si>
  <si>
    <t>2015 г.</t>
  </si>
  <si>
    <t xml:space="preserve">                        Прогноз развития сельского хозяйства на 2016 - 2018 годы</t>
  </si>
  <si>
    <t>Ремонтненское сельское поселение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</si>
</sst>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8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name val="Arial Cyr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 quotePrefix="1">
      <alignment horizontal="center"/>
    </xf>
    <xf numFmtId="0" fontId="22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3" xfId="0" applyFont="1" applyBorder="1" applyAlignment="1">
      <alignment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17" fillId="0" borderId="20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28" xfId="0" applyFont="1" applyBorder="1" applyAlignment="1">
      <alignment/>
    </xf>
    <xf numFmtId="0" fontId="27" fillId="0" borderId="28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 quotePrefix="1">
      <alignment horizontal="center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29" xfId="0" applyFont="1" applyBorder="1" applyAlignment="1">
      <alignment/>
    </xf>
    <xf numFmtId="0" fontId="27" fillId="0" borderId="2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5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25" fillId="0" borderId="25" xfId="0" applyFont="1" applyBorder="1" applyAlignment="1">
      <alignment/>
    </xf>
    <xf numFmtId="0" fontId="20" fillId="0" borderId="21" xfId="0" applyFont="1" applyBorder="1" applyAlignment="1">
      <alignment/>
    </xf>
    <xf numFmtId="0" fontId="18" fillId="0" borderId="0" xfId="0" applyFont="1" applyAlignment="1">
      <alignment horizontal="left"/>
    </xf>
    <xf numFmtId="0" fontId="27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4" fillId="0" borderId="31" xfId="0" applyFont="1" applyBorder="1" applyAlignment="1" quotePrefix="1">
      <alignment horizontal="center"/>
    </xf>
    <xf numFmtId="0" fontId="24" fillId="0" borderId="32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18" fillId="33" borderId="12" xfId="0" applyFont="1" applyFill="1" applyBorder="1" applyAlignment="1" applyProtection="1">
      <alignment horizontal="left" vertical="center" wrapText="1" indent="1"/>
      <protection/>
    </xf>
    <xf numFmtId="0" fontId="25" fillId="33" borderId="12" xfId="0" applyFont="1" applyFill="1" applyBorder="1" applyAlignment="1" applyProtection="1">
      <alignment horizontal="left" vertical="center" wrapText="1" indent="1"/>
      <protection/>
    </xf>
    <xf numFmtId="0" fontId="20" fillId="33" borderId="12" xfId="0" applyFont="1" applyFill="1" applyBorder="1" applyAlignment="1" applyProtection="1">
      <alignment horizontal="left" vertical="center" wrapText="1" indent="1"/>
      <protection/>
    </xf>
    <xf numFmtId="0" fontId="20" fillId="33" borderId="12" xfId="0" applyFont="1" applyFill="1" applyBorder="1" applyAlignment="1" applyProtection="1">
      <alignment horizontal="left" vertical="center" wrapText="1" indent="2"/>
      <protection/>
    </xf>
    <xf numFmtId="0" fontId="24" fillId="33" borderId="12" xfId="0" applyFont="1" applyFill="1" applyBorder="1" applyAlignment="1" applyProtection="1">
      <alignment horizontal="left" vertical="center" wrapText="1" indent="3"/>
      <protection/>
    </xf>
    <xf numFmtId="0" fontId="20" fillId="33" borderId="12" xfId="0" applyFont="1" applyFill="1" applyBorder="1" applyAlignment="1" applyProtection="1">
      <alignment horizontal="left" vertical="center" wrapText="1" indent="3"/>
      <protection/>
    </xf>
    <xf numFmtId="0" fontId="24" fillId="0" borderId="11" xfId="0" applyFont="1" applyBorder="1" applyAlignment="1" quotePrefix="1">
      <alignment horizontal="center"/>
    </xf>
    <xf numFmtId="0" fontId="20" fillId="0" borderId="37" xfId="0" applyFont="1" applyBorder="1" applyAlignment="1">
      <alignment/>
    </xf>
    <xf numFmtId="0" fontId="24" fillId="0" borderId="15" xfId="0" applyFont="1" applyBorder="1" applyAlignment="1" quotePrefix="1">
      <alignment horizontal="center"/>
    </xf>
    <xf numFmtId="0" fontId="20" fillId="33" borderId="15" xfId="0" applyFont="1" applyFill="1" applyBorder="1" applyAlignment="1" applyProtection="1">
      <alignment horizontal="left" vertical="center" wrapText="1" indent="3"/>
      <protection/>
    </xf>
    <xf numFmtId="0" fontId="29" fillId="0" borderId="0" xfId="0" applyFont="1" applyAlignment="1">
      <alignment/>
    </xf>
    <xf numFmtId="0" fontId="25" fillId="0" borderId="12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31" fillId="0" borderId="25" xfId="0" applyFont="1" applyBorder="1" applyAlignment="1">
      <alignment/>
    </xf>
    <xf numFmtId="0" fontId="27" fillId="0" borderId="38" xfId="0" applyFont="1" applyBorder="1" applyAlignment="1">
      <alignment/>
    </xf>
    <xf numFmtId="0" fontId="28" fillId="0" borderId="38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8" fillId="0" borderId="38" xfId="0" applyFont="1" applyBorder="1" applyAlignment="1" quotePrefix="1">
      <alignment horizontal="center"/>
    </xf>
    <xf numFmtId="0" fontId="20" fillId="0" borderId="38" xfId="0" applyFont="1" applyBorder="1" applyAlignment="1" quotePrefix="1">
      <alignment horizontal="center"/>
    </xf>
    <xf numFmtId="0" fontId="30" fillId="0" borderId="38" xfId="0" applyFont="1" applyBorder="1" applyAlignment="1">
      <alignment/>
    </xf>
    <xf numFmtId="0" fontId="27" fillId="0" borderId="28" xfId="0" applyFont="1" applyBorder="1" applyAlignment="1" quotePrefix="1">
      <alignment horizontal="center"/>
    </xf>
    <xf numFmtId="0" fontId="27" fillId="0" borderId="0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7" fillId="0" borderId="40" xfId="0" applyFont="1" applyBorder="1" applyAlignment="1">
      <alignment/>
    </xf>
    <xf numFmtId="0" fontId="27" fillId="0" borderId="41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3" fillId="0" borderId="18" xfId="0" applyFont="1" applyBorder="1" applyAlignment="1">
      <alignment wrapText="1"/>
    </xf>
    <xf numFmtId="0" fontId="23" fillId="0" borderId="18" xfId="0" applyFont="1" applyFill="1" applyBorder="1" applyAlignment="1">
      <alignment wrapText="1"/>
    </xf>
    <xf numFmtId="0" fontId="24" fillId="0" borderId="29" xfId="0" applyFont="1" applyBorder="1" applyAlignment="1">
      <alignment horizontal="center"/>
    </xf>
    <xf numFmtId="167" fontId="23" fillId="0" borderId="13" xfId="0" applyNumberFormat="1" applyFont="1" applyBorder="1" applyAlignment="1">
      <alignment horizontal="center"/>
    </xf>
    <xf numFmtId="167" fontId="23" fillId="0" borderId="35" xfId="0" applyNumberFormat="1" applyFont="1" applyBorder="1" applyAlignment="1">
      <alignment horizontal="center"/>
    </xf>
    <xf numFmtId="167" fontId="23" fillId="0" borderId="34" xfId="0" applyNumberFormat="1" applyFont="1" applyBorder="1" applyAlignment="1">
      <alignment horizontal="center"/>
    </xf>
    <xf numFmtId="167" fontId="23" fillId="0" borderId="12" xfId="0" applyNumberFormat="1" applyFont="1" applyBorder="1" applyAlignment="1">
      <alignment horizontal="center"/>
    </xf>
    <xf numFmtId="167" fontId="23" fillId="0" borderId="20" xfId="0" applyNumberFormat="1" applyFont="1" applyBorder="1" applyAlignment="1">
      <alignment horizontal="center"/>
    </xf>
    <xf numFmtId="167" fontId="23" fillId="0" borderId="20" xfId="0" applyNumberFormat="1" applyFont="1" applyBorder="1" applyAlignment="1">
      <alignment horizontal="left" indent="1"/>
    </xf>
    <xf numFmtId="167" fontId="23" fillId="0" borderId="17" xfId="0" applyNumberFormat="1" applyFont="1" applyBorder="1" applyAlignment="1">
      <alignment horizontal="center"/>
    </xf>
    <xf numFmtId="167" fontId="23" fillId="0" borderId="11" xfId="0" applyNumberFormat="1" applyFont="1" applyBorder="1" applyAlignment="1">
      <alignment horizontal="center"/>
    </xf>
    <xf numFmtId="167" fontId="23" fillId="0" borderId="15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12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1950" y="2552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16</xdr:row>
      <xdr:rowOff>0</xdr:rowOff>
    </xdr:from>
    <xdr:ext cx="85725" cy="200025"/>
    <xdr:sp>
      <xdr:nvSpPr>
        <xdr:cNvPr id="2" name="Text Box 3"/>
        <xdr:cNvSpPr txBox="1">
          <a:spLocks noChangeArrowheads="1"/>
        </xdr:cNvSpPr>
      </xdr:nvSpPr>
      <xdr:spPr>
        <a:xfrm>
          <a:off x="361950" y="3486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zoomScale="90" zoomScaleNormal="90" zoomScalePageLayoutView="0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6" sqref="G6"/>
    </sheetView>
  </sheetViews>
  <sheetFormatPr defaultColWidth="9.00390625" defaultRowHeight="12.75"/>
  <cols>
    <col min="1" max="1" width="42.75390625" style="0" customWidth="1"/>
    <col min="2" max="2" width="20.75390625" style="0" customWidth="1"/>
    <col min="3" max="6" width="13.75390625" style="0" customWidth="1"/>
    <col min="7" max="7" width="14.625" style="0" customWidth="1"/>
    <col min="8" max="10" width="13.75390625" style="0" customWidth="1"/>
  </cols>
  <sheetData>
    <row r="1" ht="12.75">
      <c r="A1" s="129" t="s">
        <v>68</v>
      </c>
    </row>
    <row r="2" spans="1:8" ht="15">
      <c r="A2" s="82" t="s">
        <v>73</v>
      </c>
      <c r="B2" s="87"/>
      <c r="C2" s="87"/>
      <c r="D2" s="87"/>
      <c r="E2" s="87"/>
      <c r="F2" s="87"/>
      <c r="G2" s="87"/>
      <c r="H2" s="83"/>
    </row>
    <row r="3" spans="1:8" ht="15">
      <c r="A3" s="95"/>
      <c r="B3" s="94"/>
      <c r="C3" s="94"/>
      <c r="D3" s="94"/>
      <c r="E3" s="94"/>
      <c r="F3" s="83"/>
      <c r="G3" s="83"/>
      <c r="H3" s="83"/>
    </row>
    <row r="4" spans="1:8" ht="15.75" thickBot="1">
      <c r="A4" s="110"/>
      <c r="B4" s="85" t="s">
        <v>82</v>
      </c>
      <c r="C4" s="86"/>
      <c r="D4" s="94"/>
      <c r="E4" s="94"/>
      <c r="F4" s="83"/>
      <c r="G4" s="83"/>
      <c r="H4" s="83"/>
    </row>
    <row r="5" spans="1:8" ht="15">
      <c r="A5" s="82"/>
      <c r="B5" s="87" t="s">
        <v>50</v>
      </c>
      <c r="C5" s="88"/>
      <c r="D5" s="88"/>
      <c r="E5" s="83"/>
      <c r="F5" s="83"/>
      <c r="G5" s="83"/>
      <c r="H5" s="83"/>
    </row>
    <row r="6" spans="1:7" ht="15">
      <c r="A6" s="6"/>
      <c r="B6" s="13"/>
      <c r="C6" s="6"/>
      <c r="D6" s="6"/>
      <c r="E6" s="13"/>
      <c r="F6" s="13"/>
      <c r="G6" s="13"/>
    </row>
    <row r="7" ht="13.5" thickBot="1"/>
    <row r="8" spans="1:10" ht="18" customHeight="1" thickBot="1">
      <c r="A8" s="74" t="s">
        <v>0</v>
      </c>
      <c r="B8" s="72" t="s">
        <v>1</v>
      </c>
      <c r="C8" s="167" t="s">
        <v>74</v>
      </c>
      <c r="D8" s="168"/>
      <c r="E8" s="169"/>
      <c r="F8" s="75" t="s">
        <v>12</v>
      </c>
      <c r="G8" s="64" t="s">
        <v>80</v>
      </c>
      <c r="H8" s="80" t="s">
        <v>17</v>
      </c>
      <c r="I8" s="77"/>
      <c r="J8" s="78"/>
    </row>
    <row r="9" spans="1:10" ht="19.5" customHeight="1" thickBot="1">
      <c r="A9" s="109"/>
      <c r="B9" s="61" t="s">
        <v>2</v>
      </c>
      <c r="C9" s="81" t="s">
        <v>58</v>
      </c>
      <c r="D9" s="81" t="s">
        <v>62</v>
      </c>
      <c r="E9" s="153" t="s">
        <v>63</v>
      </c>
      <c r="F9" s="153" t="s">
        <v>64</v>
      </c>
      <c r="G9" s="69" t="s">
        <v>75</v>
      </c>
      <c r="H9" s="81" t="s">
        <v>65</v>
      </c>
      <c r="I9" s="69" t="s">
        <v>67</v>
      </c>
      <c r="J9" s="69" t="s">
        <v>76</v>
      </c>
    </row>
    <row r="10" spans="1:10" ht="21.75" customHeight="1">
      <c r="A10" s="47" t="s">
        <v>29</v>
      </c>
      <c r="B10" s="7"/>
      <c r="C10" s="74"/>
      <c r="D10" s="101"/>
      <c r="E10" s="74"/>
      <c r="F10" s="101"/>
      <c r="G10" s="102"/>
      <c r="H10" s="74"/>
      <c r="I10" s="74"/>
      <c r="J10" s="74"/>
    </row>
    <row r="11" spans="1:10" ht="24.75" customHeight="1">
      <c r="A11" s="37" t="s">
        <v>36</v>
      </c>
      <c r="B11" s="46" t="s">
        <v>8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114">
        <v>0</v>
      </c>
      <c r="J11" s="114">
        <v>0</v>
      </c>
    </row>
    <row r="12" spans="1:10" ht="15" customHeight="1">
      <c r="A12" s="38" t="s">
        <v>30</v>
      </c>
      <c r="B12" s="42" t="s">
        <v>49</v>
      </c>
      <c r="C12" s="58"/>
      <c r="D12" s="115"/>
      <c r="E12" s="58"/>
      <c r="F12" s="58"/>
      <c r="G12" s="58"/>
      <c r="H12" s="58"/>
      <c r="I12" s="58"/>
      <c r="J12" s="58"/>
    </row>
    <row r="13" spans="1:10" ht="15" customHeight="1">
      <c r="A13" s="39" t="s">
        <v>31</v>
      </c>
      <c r="B13" s="43" t="s">
        <v>33</v>
      </c>
      <c r="C13" s="99">
        <v>0</v>
      </c>
      <c r="D13" s="116">
        <v>0</v>
      </c>
      <c r="E13" s="99">
        <v>0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</row>
    <row r="14" spans="1:10" ht="21.75" customHeight="1">
      <c r="A14" s="36" t="s">
        <v>32</v>
      </c>
      <c r="B14" s="43" t="s">
        <v>34</v>
      </c>
      <c r="C14" s="99">
        <v>0</v>
      </c>
      <c r="D14" s="116">
        <v>0</v>
      </c>
      <c r="E14" s="99">
        <v>0</v>
      </c>
      <c r="F14" s="99">
        <v>0</v>
      </c>
      <c r="G14" s="99" t="s">
        <v>66</v>
      </c>
      <c r="H14" s="99">
        <v>0</v>
      </c>
      <c r="I14" s="99">
        <v>0</v>
      </c>
      <c r="J14" s="99">
        <v>0</v>
      </c>
    </row>
    <row r="15" spans="1:10" ht="21.75" customHeight="1">
      <c r="A15" s="48" t="s">
        <v>35</v>
      </c>
      <c r="B15" s="44"/>
      <c r="C15" s="60"/>
      <c r="D15" s="114"/>
      <c r="E15" s="60"/>
      <c r="F15" s="60"/>
      <c r="G15" s="60"/>
      <c r="H15" s="60"/>
      <c r="I15" s="60"/>
      <c r="J15" s="60"/>
    </row>
    <row r="16" spans="1:10" ht="15" customHeight="1">
      <c r="A16" s="40" t="s">
        <v>30</v>
      </c>
      <c r="B16" s="42" t="s">
        <v>49</v>
      </c>
      <c r="C16" s="58"/>
      <c r="D16" s="115"/>
      <c r="E16" s="58"/>
      <c r="F16" s="58"/>
      <c r="G16" s="58"/>
      <c r="H16" s="58"/>
      <c r="I16" s="58"/>
      <c r="J16" s="58"/>
    </row>
    <row r="17" spans="1:10" ht="15" customHeight="1">
      <c r="A17" s="41" t="s">
        <v>31</v>
      </c>
      <c r="B17" s="45" t="s">
        <v>33</v>
      </c>
      <c r="C17" s="99">
        <v>0</v>
      </c>
      <c r="D17" s="99">
        <v>0</v>
      </c>
      <c r="E17" s="116">
        <v>0</v>
      </c>
      <c r="F17" s="116">
        <v>0</v>
      </c>
      <c r="G17" s="116">
        <v>0</v>
      </c>
      <c r="H17" s="99">
        <v>0</v>
      </c>
      <c r="I17" s="99">
        <v>0</v>
      </c>
      <c r="J17" s="99">
        <v>0</v>
      </c>
    </row>
    <row r="18" spans="1:10" ht="21.75" customHeight="1">
      <c r="A18" s="119" t="s">
        <v>46</v>
      </c>
      <c r="B18" s="49"/>
      <c r="C18" s="60"/>
      <c r="D18" s="60"/>
      <c r="E18" s="114"/>
      <c r="F18" s="60"/>
      <c r="G18" s="114"/>
      <c r="H18" s="114"/>
      <c r="I18" s="60"/>
      <c r="J18" s="60"/>
    </row>
    <row r="19" spans="1:10" ht="30" customHeight="1">
      <c r="A19" s="120" t="s">
        <v>47</v>
      </c>
      <c r="B19" s="50" t="s">
        <v>48</v>
      </c>
      <c r="C19" s="61">
        <f>SUM(C23+C26)</f>
        <v>392362</v>
      </c>
      <c r="D19" s="162">
        <f>SUM(D23+D26)</f>
        <v>423840.643116</v>
      </c>
      <c r="E19" s="162">
        <f>SUM(E23+E26)</f>
        <v>459987.6149164611</v>
      </c>
      <c r="F19" s="162">
        <f>SUM(F23+F26)</f>
        <v>515111.60130686255</v>
      </c>
      <c r="G19" s="162">
        <f>F19/E19*100</f>
        <v>111.9837979551716</v>
      </c>
      <c r="H19" s="162">
        <f>SUM(H23+H26)</f>
        <v>552739.2392213779</v>
      </c>
      <c r="I19" s="163">
        <f>SUM(I23+I26)</f>
        <v>596713.5484385737</v>
      </c>
      <c r="J19" s="162">
        <f>SUM(J23+J26)</f>
        <v>644679.8481115059</v>
      </c>
    </row>
    <row r="20" spans="1:10" ht="21.75" customHeight="1">
      <c r="A20" s="121" t="s">
        <v>37</v>
      </c>
      <c r="B20" s="50" t="s">
        <v>38</v>
      </c>
      <c r="C20" s="114">
        <v>103.3</v>
      </c>
      <c r="D20" s="160">
        <f>D19/D21/C19*10000</f>
        <v>95.93504195200606</v>
      </c>
      <c r="E20" s="161">
        <f>SUM(E19/E21/D19*10000)</f>
        <v>102.5788606234613</v>
      </c>
      <c r="F20" s="161">
        <f>SUM(F19/F21/E19*10000)</f>
        <v>102.08185775311905</v>
      </c>
      <c r="G20" s="60" t="s">
        <v>66</v>
      </c>
      <c r="H20" s="161">
        <f>SUM(H19/H21/F19*10000)</f>
        <v>102.5858073684349</v>
      </c>
      <c r="I20" s="161">
        <f>SUM(I19/I21/H19*10000)</f>
        <v>103.10955689782641</v>
      </c>
      <c r="J20" s="161">
        <f>SUM(J19/J21/I19*10000)</f>
        <v>103.48506995908522</v>
      </c>
    </row>
    <row r="21" spans="1:10" ht="21.75" customHeight="1">
      <c r="A21" s="121" t="s">
        <v>39</v>
      </c>
      <c r="B21" s="50" t="s">
        <v>38</v>
      </c>
      <c r="C21" s="116">
        <v>120.2</v>
      </c>
      <c r="D21" s="116">
        <v>112.6</v>
      </c>
      <c r="E21" s="99">
        <v>105.8</v>
      </c>
      <c r="F21" s="99">
        <v>109.7</v>
      </c>
      <c r="G21" s="99" t="s">
        <v>66</v>
      </c>
      <c r="H21" s="99">
        <v>104.6</v>
      </c>
      <c r="I21" s="99">
        <v>104.7</v>
      </c>
      <c r="J21" s="99">
        <v>104.4</v>
      </c>
    </row>
    <row r="22" spans="1:10" ht="21.75" customHeight="1">
      <c r="A22" s="122" t="s">
        <v>19</v>
      </c>
      <c r="B22" s="50"/>
      <c r="C22" s="115"/>
      <c r="D22" s="115"/>
      <c r="E22" s="58"/>
      <c r="F22" s="58"/>
      <c r="G22" s="58"/>
      <c r="H22" s="58"/>
      <c r="I22" s="58"/>
      <c r="J22" s="58"/>
    </row>
    <row r="23" spans="1:10" ht="27" customHeight="1">
      <c r="A23" s="123" t="s">
        <v>40</v>
      </c>
      <c r="B23" s="50" t="s">
        <v>48</v>
      </c>
      <c r="C23" s="58">
        <v>223142</v>
      </c>
      <c r="D23" s="159">
        <f>C23*D25*D24/10000</f>
        <v>254017.712256</v>
      </c>
      <c r="E23" s="58">
        <f>D23*E25*E24/10000</f>
        <v>269730.73990073166</v>
      </c>
      <c r="F23" s="158">
        <f>E23*F25*F24/10000</f>
        <v>309348.79097735113</v>
      </c>
      <c r="G23" s="158">
        <f>F23/E23*100</f>
        <v>114.68800000000002</v>
      </c>
      <c r="H23" s="158">
        <f>F23*H25*H24/10000</f>
        <v>328500.574626759</v>
      </c>
      <c r="I23" s="158">
        <f>H23*I25*I24/10000</f>
        <v>352566.52672391536</v>
      </c>
      <c r="J23" s="158">
        <f>I23*J25*J24/10000</f>
        <v>379861.8746563542</v>
      </c>
    </row>
    <row r="24" spans="1:10" ht="24.75" customHeight="1">
      <c r="A24" s="124" t="s">
        <v>41</v>
      </c>
      <c r="B24" s="50" t="s">
        <v>38</v>
      </c>
      <c r="C24" s="60">
        <v>90.5</v>
      </c>
      <c r="D24" s="60">
        <v>96.8</v>
      </c>
      <c r="E24" s="60">
        <v>102.2</v>
      </c>
      <c r="F24" s="60">
        <v>102.4</v>
      </c>
      <c r="G24" s="60" t="s">
        <v>66</v>
      </c>
      <c r="H24" s="60">
        <v>102.6</v>
      </c>
      <c r="I24" s="60">
        <v>103</v>
      </c>
      <c r="J24" s="60">
        <v>103.3</v>
      </c>
    </row>
    <row r="25" spans="1:10" ht="24.75" customHeight="1">
      <c r="A25" s="124" t="s">
        <v>42</v>
      </c>
      <c r="B25" s="50" t="s">
        <v>38</v>
      </c>
      <c r="C25" s="116">
        <v>148.4</v>
      </c>
      <c r="D25" s="116">
        <v>117.6</v>
      </c>
      <c r="E25" s="99">
        <v>103.9</v>
      </c>
      <c r="F25" s="99">
        <v>112</v>
      </c>
      <c r="G25" s="99" t="s">
        <v>66</v>
      </c>
      <c r="H25" s="99">
        <v>103.5</v>
      </c>
      <c r="I25" s="60">
        <v>104.2</v>
      </c>
      <c r="J25" s="60">
        <v>104.3</v>
      </c>
    </row>
    <row r="26" spans="1:10" ht="27" customHeight="1">
      <c r="A26" s="123" t="s">
        <v>43</v>
      </c>
      <c r="B26" s="50" t="s">
        <v>48</v>
      </c>
      <c r="C26" s="60">
        <v>169220</v>
      </c>
      <c r="D26" s="160">
        <f>C26*D28*D27/10000</f>
        <v>169822.93085999996</v>
      </c>
      <c r="E26" s="161">
        <f>D26*E28*E27/10000</f>
        <v>190256.87501572946</v>
      </c>
      <c r="F26" s="161">
        <f>E26*F28*F27/10000</f>
        <v>205762.8103295114</v>
      </c>
      <c r="G26" s="161">
        <f>F26/E26*100</f>
        <v>108.15</v>
      </c>
      <c r="H26" s="161">
        <f>F26*H28*H27/10000</f>
        <v>224238.6645946189</v>
      </c>
      <c r="I26" s="161">
        <f>H26*I28*I27/10000</f>
        <v>244147.02171465836</v>
      </c>
      <c r="J26" s="161">
        <f>I26*J28*J27/10000</f>
        <v>264817.97345515166</v>
      </c>
    </row>
    <row r="27" spans="1:10" ht="24.75" customHeight="1">
      <c r="A27" s="124" t="s">
        <v>44</v>
      </c>
      <c r="B27" s="50" t="s">
        <v>38</v>
      </c>
      <c r="C27" s="116">
        <v>105.6</v>
      </c>
      <c r="D27" s="116">
        <v>102.3</v>
      </c>
      <c r="E27" s="99">
        <v>102.5</v>
      </c>
      <c r="F27" s="99">
        <v>103</v>
      </c>
      <c r="G27" s="99" t="s">
        <v>66</v>
      </c>
      <c r="H27" s="99">
        <v>103.2</v>
      </c>
      <c r="I27" s="99">
        <v>103.3</v>
      </c>
      <c r="J27" s="99">
        <v>103.4</v>
      </c>
    </row>
    <row r="28" spans="1:10" ht="24.75" customHeight="1" thickBot="1">
      <c r="A28" s="128" t="s">
        <v>45</v>
      </c>
      <c r="B28" s="51" t="s">
        <v>38</v>
      </c>
      <c r="C28" s="117">
        <v>106.9</v>
      </c>
      <c r="D28" s="117">
        <v>98.1</v>
      </c>
      <c r="E28" s="62">
        <v>109.3</v>
      </c>
      <c r="F28" s="62">
        <v>105</v>
      </c>
      <c r="G28" s="62" t="s">
        <v>66</v>
      </c>
      <c r="H28" s="62">
        <v>105.6</v>
      </c>
      <c r="I28" s="62">
        <v>105.4</v>
      </c>
      <c r="J28" s="62">
        <v>104.9</v>
      </c>
    </row>
    <row r="29" spans="1:9" ht="24.7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2:9" ht="12.75">
      <c r="B115" s="3"/>
      <c r="C115" s="3"/>
      <c r="D115" s="3"/>
      <c r="E115" s="3"/>
      <c r="F115" s="3"/>
      <c r="G115" s="3"/>
      <c r="H115" s="3"/>
      <c r="I115" s="3"/>
    </row>
  </sheetData>
  <sheetProtection/>
  <mergeCells count="1">
    <mergeCell ref="C8:E8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B7">
      <selection activeCell="L22" sqref="L22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7" width="11.875" style="0" customWidth="1"/>
    <col min="8" max="10" width="11.75390625" style="0" customWidth="1"/>
    <col min="11" max="11" width="12.625" style="0" customWidth="1"/>
  </cols>
  <sheetData>
    <row r="2" spans="1:5" ht="15">
      <c r="A2" s="82" t="s">
        <v>81</v>
      </c>
      <c r="B2" s="83"/>
      <c r="C2" s="83"/>
      <c r="D2" s="83"/>
      <c r="E2" s="83"/>
    </row>
    <row r="3" spans="1:6" ht="16.5" thickBot="1">
      <c r="A3" s="84"/>
      <c r="B3" s="85" t="s">
        <v>82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16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7" t="s">
        <v>77</v>
      </c>
      <c r="H9" s="75" t="s">
        <v>17</v>
      </c>
      <c r="I9" s="77"/>
      <c r="J9" s="78"/>
      <c r="K9" s="67" t="s">
        <v>78</v>
      </c>
    </row>
    <row r="10" spans="1:11" ht="19.5" customHeight="1" thickBot="1">
      <c r="A10" s="79"/>
      <c r="B10" s="68" t="s">
        <v>2</v>
      </c>
      <c r="C10" s="81" t="s">
        <v>58</v>
      </c>
      <c r="D10" s="81" t="s">
        <v>62</v>
      </c>
      <c r="E10" s="154" t="s">
        <v>63</v>
      </c>
      <c r="F10" s="69" t="s">
        <v>64</v>
      </c>
      <c r="G10" s="71" t="s">
        <v>75</v>
      </c>
      <c r="H10" s="69" t="s">
        <v>65</v>
      </c>
      <c r="I10" s="69" t="s">
        <v>67</v>
      </c>
      <c r="J10" s="69" t="s">
        <v>76</v>
      </c>
      <c r="K10" s="71" t="s">
        <v>79</v>
      </c>
    </row>
    <row r="11" spans="1:11" ht="24.75" customHeight="1">
      <c r="A11" s="54" t="s">
        <v>69</v>
      </c>
      <c r="B11" s="92" t="s">
        <v>8</v>
      </c>
      <c r="C11" s="113">
        <v>15049.7</v>
      </c>
      <c r="D11" s="55">
        <v>12338</v>
      </c>
      <c r="E11" s="55">
        <v>12959</v>
      </c>
      <c r="F11" s="55">
        <v>13270</v>
      </c>
      <c r="G11" s="164">
        <f>F11/E11*100</f>
        <v>102.39987653368317</v>
      </c>
      <c r="H11" s="55">
        <v>13615</v>
      </c>
      <c r="I11" s="55">
        <v>14023</v>
      </c>
      <c r="J11" s="55">
        <v>14486</v>
      </c>
      <c r="K11" s="164">
        <f>J11/C11*100</f>
        <v>96.25441038691801</v>
      </c>
    </row>
    <row r="12" spans="1:11" ht="29.25" customHeight="1">
      <c r="A12" s="155" t="s">
        <v>70</v>
      </c>
      <c r="B12" s="93" t="s">
        <v>14</v>
      </c>
      <c r="C12" s="114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8.5" customHeight="1">
      <c r="A13" s="155" t="s">
        <v>72</v>
      </c>
      <c r="B13" s="93" t="s">
        <v>14</v>
      </c>
      <c r="C13" s="114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4.75" customHeight="1">
      <c r="A14" s="156" t="s">
        <v>71</v>
      </c>
      <c r="B14" s="93"/>
      <c r="C14" s="114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1" customHeight="1">
      <c r="A15" s="56" t="s">
        <v>13</v>
      </c>
      <c r="B15" s="93" t="s">
        <v>14</v>
      </c>
      <c r="C15" s="114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24.75" customHeight="1">
      <c r="A16" s="56" t="s">
        <v>3</v>
      </c>
      <c r="B16" s="93" t="s">
        <v>14</v>
      </c>
      <c r="C16" s="114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24.75" customHeight="1">
      <c r="A17" s="56" t="s">
        <v>4</v>
      </c>
      <c r="B17" s="93" t="s">
        <v>14</v>
      </c>
      <c r="C17" s="114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24.75" customHeight="1">
      <c r="A18" s="57" t="s">
        <v>5</v>
      </c>
      <c r="B18" s="93" t="s">
        <v>14</v>
      </c>
      <c r="C18" s="115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24" customHeight="1">
      <c r="A19" s="130" t="s">
        <v>57</v>
      </c>
      <c r="B19" s="111" t="s">
        <v>14</v>
      </c>
      <c r="C19" s="115">
        <v>126.8</v>
      </c>
      <c r="D19" s="58">
        <v>140.2</v>
      </c>
      <c r="E19" s="58">
        <v>136</v>
      </c>
      <c r="F19" s="58">
        <v>140</v>
      </c>
      <c r="G19" s="158">
        <f>F19/E19*100</f>
        <v>102.94117647058823</v>
      </c>
      <c r="H19" s="58">
        <v>145</v>
      </c>
      <c r="I19" s="58">
        <v>151</v>
      </c>
      <c r="J19" s="58">
        <v>157</v>
      </c>
      <c r="K19" s="158">
        <f>J19/C19*100</f>
        <v>123.81703470031546</v>
      </c>
    </row>
    <row r="20" spans="1:11" ht="24.75" customHeight="1">
      <c r="A20" s="118" t="s">
        <v>6</v>
      </c>
      <c r="B20" s="93" t="s">
        <v>14</v>
      </c>
      <c r="C20" s="114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24.75" customHeight="1">
      <c r="A21" s="56" t="s">
        <v>7</v>
      </c>
      <c r="B21" s="89" t="s">
        <v>9</v>
      </c>
      <c r="C21" s="116">
        <v>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</row>
    <row r="22" spans="1:11" ht="24.75" customHeight="1">
      <c r="A22" s="59" t="s">
        <v>25</v>
      </c>
      <c r="B22" s="90" t="s">
        <v>10</v>
      </c>
      <c r="C22" s="115">
        <v>176</v>
      </c>
      <c r="D22" s="58">
        <v>191</v>
      </c>
      <c r="E22" s="58">
        <v>201</v>
      </c>
      <c r="F22" s="58">
        <v>207</v>
      </c>
      <c r="G22" s="158">
        <f>F22/E22*100</f>
        <v>102.98507462686568</v>
      </c>
      <c r="H22" s="58">
        <v>214</v>
      </c>
      <c r="I22" s="58">
        <v>221</v>
      </c>
      <c r="J22" s="58">
        <v>228</v>
      </c>
      <c r="K22" s="158">
        <f>J22/C22*100</f>
        <v>129.54545454545453</v>
      </c>
    </row>
    <row r="23" spans="1:11" ht="24.75" customHeight="1" thickBot="1">
      <c r="A23" s="112" t="s">
        <v>28</v>
      </c>
      <c r="B23" s="91" t="s">
        <v>11</v>
      </c>
      <c r="C23" s="117">
        <v>20933</v>
      </c>
      <c r="D23" s="62">
        <v>21365</v>
      </c>
      <c r="E23" s="62">
        <v>21900</v>
      </c>
      <c r="F23" s="62">
        <v>22405</v>
      </c>
      <c r="G23" s="166">
        <f>F23/E23*100</f>
        <v>102.30593607305936</v>
      </c>
      <c r="H23" s="62">
        <v>23077</v>
      </c>
      <c r="I23" s="62">
        <v>23660</v>
      </c>
      <c r="J23" s="62">
        <v>24270</v>
      </c>
      <c r="K23" s="166">
        <f>J23/C23*100</f>
        <v>115.94133664548798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1">
      <selection activeCell="M14" sqref="M14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7" width="12.00390625" style="0" customWidth="1"/>
    <col min="8" max="10" width="11.75390625" style="0" customWidth="1"/>
    <col min="11" max="11" width="12.75390625" style="0" customWidth="1"/>
  </cols>
  <sheetData>
    <row r="2" spans="1:5" ht="14.25">
      <c r="A2" s="52" t="s">
        <v>81</v>
      </c>
      <c r="B2" s="83"/>
      <c r="C2" s="83"/>
      <c r="D2" s="83"/>
      <c r="E2" s="83"/>
    </row>
    <row r="3" spans="1:6" ht="16.5" thickBot="1">
      <c r="A3" s="84"/>
      <c r="B3" s="85" t="s">
        <v>82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51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7" t="s">
        <v>77</v>
      </c>
      <c r="H9" s="75" t="s">
        <v>17</v>
      </c>
      <c r="I9" s="77"/>
      <c r="J9" s="78"/>
      <c r="K9" s="67" t="s">
        <v>78</v>
      </c>
    </row>
    <row r="10" spans="1:11" ht="19.5" customHeight="1" thickBot="1">
      <c r="A10" s="79"/>
      <c r="B10" s="68" t="s">
        <v>2</v>
      </c>
      <c r="C10" s="81" t="s">
        <v>58</v>
      </c>
      <c r="D10" s="81" t="s">
        <v>62</v>
      </c>
      <c r="E10" s="154" t="s">
        <v>63</v>
      </c>
      <c r="F10" s="69" t="s">
        <v>64</v>
      </c>
      <c r="G10" s="71" t="s">
        <v>75</v>
      </c>
      <c r="H10" s="69" t="s">
        <v>65</v>
      </c>
      <c r="I10" s="69" t="s">
        <v>67</v>
      </c>
      <c r="J10" s="69" t="s">
        <v>76</v>
      </c>
      <c r="K10" s="71" t="s">
        <v>79</v>
      </c>
    </row>
    <row r="11" spans="1:11" ht="24.75" customHeight="1">
      <c r="A11" s="54" t="s">
        <v>69</v>
      </c>
      <c r="B11" s="92" t="s">
        <v>8</v>
      </c>
      <c r="C11" s="113">
        <v>2058.4</v>
      </c>
      <c r="D11" s="55">
        <v>2172</v>
      </c>
      <c r="E11" s="164">
        <v>1217.29</v>
      </c>
      <c r="F11" s="55">
        <v>1246</v>
      </c>
      <c r="G11" s="164">
        <f>F11/E11*100</f>
        <v>102.35851769093642</v>
      </c>
      <c r="H11" s="55">
        <v>1279</v>
      </c>
      <c r="I11" s="55">
        <v>1317</v>
      </c>
      <c r="J11" s="55">
        <v>1360</v>
      </c>
      <c r="K11" s="165">
        <f>J11/C11*100</f>
        <v>66.07073455110766</v>
      </c>
    </row>
    <row r="12" spans="1:11" ht="24.75" customHeight="1">
      <c r="A12" s="155" t="s">
        <v>70</v>
      </c>
      <c r="B12" s="93" t="s">
        <v>14</v>
      </c>
      <c r="C12" s="114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4.75" customHeight="1">
      <c r="A13" s="155" t="s">
        <v>72</v>
      </c>
      <c r="B13" s="93" t="s">
        <v>14</v>
      </c>
      <c r="C13" s="114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4.75" customHeight="1">
      <c r="A14" s="156" t="s">
        <v>71</v>
      </c>
      <c r="B14" s="93" t="s">
        <v>14</v>
      </c>
      <c r="C14" s="114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4.75" customHeight="1">
      <c r="A15" s="56" t="s">
        <v>13</v>
      </c>
      <c r="B15" s="93" t="s">
        <v>14</v>
      </c>
      <c r="C15" s="114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24.75" customHeight="1">
      <c r="A16" s="56" t="s">
        <v>3</v>
      </c>
      <c r="B16" s="93" t="s">
        <v>14</v>
      </c>
      <c r="C16" s="114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24.75" customHeight="1">
      <c r="A17" s="56" t="s">
        <v>4</v>
      </c>
      <c r="B17" s="93" t="s">
        <v>14</v>
      </c>
      <c r="C17" s="114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24.75" customHeight="1">
      <c r="A18" s="57" t="s">
        <v>5</v>
      </c>
      <c r="B18" s="93" t="s">
        <v>14</v>
      </c>
      <c r="C18" s="115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22.5">
      <c r="A19" s="130" t="s">
        <v>57</v>
      </c>
      <c r="B19" s="111" t="s">
        <v>14</v>
      </c>
      <c r="C19" s="115">
        <v>104.3</v>
      </c>
      <c r="D19" s="58">
        <v>154.5</v>
      </c>
      <c r="E19" s="58">
        <v>271.4</v>
      </c>
      <c r="F19" s="58">
        <v>279</v>
      </c>
      <c r="G19" s="158">
        <f>F19/E19*100</f>
        <v>102.80029476787031</v>
      </c>
      <c r="H19" s="58">
        <v>288</v>
      </c>
      <c r="I19" s="58">
        <v>298</v>
      </c>
      <c r="J19" s="58">
        <v>308</v>
      </c>
      <c r="K19" s="158">
        <f>J19/C19*100</f>
        <v>295.3020134228188</v>
      </c>
    </row>
    <row r="20" spans="1:11" ht="24.75" customHeight="1">
      <c r="A20" s="118" t="s">
        <v>6</v>
      </c>
      <c r="B20" s="93" t="s">
        <v>14</v>
      </c>
      <c r="C20" s="114">
        <v>427.3</v>
      </c>
      <c r="D20" s="60">
        <v>482.4</v>
      </c>
      <c r="E20" s="60">
        <v>449.7</v>
      </c>
      <c r="F20" s="60">
        <v>463</v>
      </c>
      <c r="G20" s="161">
        <f>F20/E20*100</f>
        <v>102.95752724038248</v>
      </c>
      <c r="H20" s="60">
        <v>478</v>
      </c>
      <c r="I20" s="60">
        <v>494</v>
      </c>
      <c r="J20" s="60">
        <v>510</v>
      </c>
      <c r="K20" s="161">
        <f>J20/C20*100</f>
        <v>119.35408378188626</v>
      </c>
    </row>
    <row r="21" spans="1:11" ht="24.75" customHeight="1">
      <c r="A21" s="56" t="s">
        <v>7</v>
      </c>
      <c r="B21" s="89" t="s">
        <v>9</v>
      </c>
      <c r="C21" s="116">
        <v>0</v>
      </c>
      <c r="D21" s="99">
        <v>0</v>
      </c>
      <c r="E21" s="99">
        <v>6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</row>
    <row r="22" spans="1:11" ht="24.75" customHeight="1">
      <c r="A22" s="59" t="s">
        <v>25</v>
      </c>
      <c r="B22" s="90" t="s">
        <v>10</v>
      </c>
      <c r="C22" s="115">
        <v>170.5</v>
      </c>
      <c r="D22" s="58">
        <v>195.3</v>
      </c>
      <c r="E22" s="58">
        <v>221.7</v>
      </c>
      <c r="F22" s="58">
        <v>228</v>
      </c>
      <c r="G22" s="158">
        <f>F22/E22*100</f>
        <v>102.84167794316646</v>
      </c>
      <c r="H22" s="58">
        <v>236</v>
      </c>
      <c r="I22" s="58">
        <v>243</v>
      </c>
      <c r="J22" s="58">
        <v>252</v>
      </c>
      <c r="K22" s="158">
        <f>J22/C22*100</f>
        <v>147.80058651026394</v>
      </c>
    </row>
    <row r="23" spans="1:11" ht="24.75" customHeight="1" thickBot="1">
      <c r="A23" s="112" t="s">
        <v>28</v>
      </c>
      <c r="B23" s="91" t="s">
        <v>11</v>
      </c>
      <c r="C23" s="117">
        <v>7690</v>
      </c>
      <c r="D23" s="62">
        <v>7882</v>
      </c>
      <c r="E23" s="62">
        <v>8065</v>
      </c>
      <c r="F23" s="62">
        <v>8273</v>
      </c>
      <c r="G23" s="166">
        <f>F23/E23*100</f>
        <v>102.57904525728456</v>
      </c>
      <c r="H23" s="62">
        <v>8465</v>
      </c>
      <c r="I23" s="62">
        <v>8720</v>
      </c>
      <c r="J23" s="62">
        <v>8980</v>
      </c>
      <c r="K23" s="166">
        <f>J23/C23*100</f>
        <v>116.77503250975292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7">
      <selection activeCell="H17" sqref="H17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6" width="10.75390625" style="0" customWidth="1"/>
    <col min="7" max="7" width="12.625" style="0" customWidth="1"/>
    <col min="8" max="10" width="11.75390625" style="0" customWidth="1"/>
    <col min="11" max="11" width="13.00390625" style="0" customWidth="1"/>
  </cols>
  <sheetData>
    <row r="2" spans="1:5" ht="14.25">
      <c r="A2" s="52" t="s">
        <v>81</v>
      </c>
      <c r="B2" s="83"/>
      <c r="C2" s="83"/>
      <c r="D2" s="83"/>
      <c r="E2" s="83"/>
    </row>
    <row r="3" spans="1:6" ht="16.5" thickBot="1">
      <c r="A3" s="84"/>
      <c r="B3" s="85" t="s">
        <v>82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54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7" t="s">
        <v>77</v>
      </c>
      <c r="H9" s="75" t="s">
        <v>17</v>
      </c>
      <c r="I9" s="77"/>
      <c r="J9" s="78"/>
      <c r="K9" s="67" t="s">
        <v>78</v>
      </c>
    </row>
    <row r="10" spans="1:11" ht="19.5" customHeight="1" thickBot="1">
      <c r="A10" s="79"/>
      <c r="B10" s="68" t="s">
        <v>2</v>
      </c>
      <c r="C10" s="81" t="s">
        <v>58</v>
      </c>
      <c r="D10" s="81" t="s">
        <v>62</v>
      </c>
      <c r="E10" s="154" t="s">
        <v>63</v>
      </c>
      <c r="F10" s="69" t="s">
        <v>64</v>
      </c>
      <c r="G10" s="71" t="s">
        <v>75</v>
      </c>
      <c r="H10" s="69" t="s">
        <v>65</v>
      </c>
      <c r="I10" s="69" t="s">
        <v>67</v>
      </c>
      <c r="J10" s="69" t="s">
        <v>76</v>
      </c>
      <c r="K10" s="71" t="s">
        <v>79</v>
      </c>
    </row>
    <row r="11" spans="1:11" ht="24.75" customHeight="1">
      <c r="A11" s="54" t="s">
        <v>69</v>
      </c>
      <c r="B11" s="92" t="s">
        <v>8</v>
      </c>
      <c r="C11" s="113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99">
        <v>0</v>
      </c>
    </row>
    <row r="12" spans="1:11" ht="24.75" customHeight="1">
      <c r="A12" s="155" t="s">
        <v>70</v>
      </c>
      <c r="B12" s="93" t="s">
        <v>14</v>
      </c>
      <c r="C12" s="114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24.75" customHeight="1">
      <c r="A13" s="155" t="s">
        <v>72</v>
      </c>
      <c r="B13" s="93" t="s">
        <v>14</v>
      </c>
      <c r="C13" s="114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24.75" customHeight="1">
      <c r="A14" s="156" t="s">
        <v>71</v>
      </c>
      <c r="B14" s="93" t="s">
        <v>14</v>
      </c>
      <c r="C14" s="114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</row>
    <row r="15" spans="1:11" ht="24.75" customHeight="1">
      <c r="A15" s="56" t="s">
        <v>13</v>
      </c>
      <c r="B15" s="93" t="s">
        <v>14</v>
      </c>
      <c r="C15" s="114">
        <v>28.4</v>
      </c>
      <c r="D15" s="60">
        <v>29.7</v>
      </c>
      <c r="E15" s="60">
        <v>30.5</v>
      </c>
      <c r="F15" s="60">
        <v>30.9</v>
      </c>
      <c r="G15" s="161">
        <f>F15/E15*100</f>
        <v>101.31147540983608</v>
      </c>
      <c r="H15" s="60">
        <v>31.7</v>
      </c>
      <c r="I15" s="60">
        <v>32.7</v>
      </c>
      <c r="J15" s="60">
        <v>33.7</v>
      </c>
      <c r="K15" s="161">
        <f>J15/C15*100</f>
        <v>118.66197183098592</v>
      </c>
    </row>
    <row r="16" spans="1:11" ht="24.75" customHeight="1">
      <c r="A16" s="56" t="s">
        <v>3</v>
      </c>
      <c r="B16" s="93" t="s">
        <v>14</v>
      </c>
      <c r="C16" s="114">
        <v>30.4</v>
      </c>
      <c r="D16" s="60">
        <v>31.8</v>
      </c>
      <c r="E16" s="60">
        <v>32.3</v>
      </c>
      <c r="F16" s="60">
        <v>32.7</v>
      </c>
      <c r="G16" s="161">
        <f>F16/E16*100</f>
        <v>101.23839009287927</v>
      </c>
      <c r="H16" s="60">
        <v>33.4</v>
      </c>
      <c r="I16" s="60">
        <v>34.4</v>
      </c>
      <c r="J16" s="60">
        <v>35.5</v>
      </c>
      <c r="K16" s="161">
        <f>J16/C16*100</f>
        <v>116.7763157894737</v>
      </c>
    </row>
    <row r="17" spans="1:11" ht="24.75" customHeight="1">
      <c r="A17" s="56" t="s">
        <v>4</v>
      </c>
      <c r="B17" s="93" t="s">
        <v>14</v>
      </c>
      <c r="C17" s="114">
        <v>15</v>
      </c>
      <c r="D17" s="60">
        <v>15.7</v>
      </c>
      <c r="E17" s="60">
        <v>16.1</v>
      </c>
      <c r="F17" s="60">
        <v>16.2</v>
      </c>
      <c r="G17" s="161">
        <f>F17/E17*100</f>
        <v>100.62111801242236</v>
      </c>
      <c r="H17" s="60">
        <v>16.4</v>
      </c>
      <c r="I17" s="60">
        <v>16.8</v>
      </c>
      <c r="J17" s="60">
        <v>17.2</v>
      </c>
      <c r="K17" s="161">
        <f>J17/C17*100</f>
        <v>114.66666666666667</v>
      </c>
    </row>
    <row r="18" spans="1:11" ht="24.75" customHeight="1">
      <c r="A18" s="57" t="s">
        <v>5</v>
      </c>
      <c r="B18" s="93" t="s">
        <v>14</v>
      </c>
      <c r="C18" s="115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22.5">
      <c r="A19" s="130" t="s">
        <v>57</v>
      </c>
      <c r="B19" s="111" t="s">
        <v>14</v>
      </c>
      <c r="C19" s="115">
        <v>864.2</v>
      </c>
      <c r="D19" s="58">
        <v>898.7</v>
      </c>
      <c r="E19" s="158">
        <v>889.1</v>
      </c>
      <c r="F19" s="58">
        <v>916</v>
      </c>
      <c r="G19" s="158">
        <f>F19/E19*100</f>
        <v>103.02553143628388</v>
      </c>
      <c r="H19" s="58">
        <v>945</v>
      </c>
      <c r="I19" s="58">
        <v>976</v>
      </c>
      <c r="J19" s="58">
        <v>1009</v>
      </c>
      <c r="K19" s="158">
        <f>J19/C19*100</f>
        <v>116.75538069891229</v>
      </c>
    </row>
    <row r="20" spans="1:11" ht="24.75" customHeight="1">
      <c r="A20" s="118" t="s">
        <v>6</v>
      </c>
      <c r="B20" s="93" t="s">
        <v>14</v>
      </c>
      <c r="C20" s="114">
        <v>3058</v>
      </c>
      <c r="D20" s="60">
        <v>3299.2</v>
      </c>
      <c r="E20" s="60">
        <v>4204</v>
      </c>
      <c r="F20" s="60">
        <v>4330</v>
      </c>
      <c r="G20" s="161">
        <f>F20/E20*100</f>
        <v>102.99714557564224</v>
      </c>
      <c r="H20" s="60">
        <v>4468</v>
      </c>
      <c r="I20" s="60">
        <v>4616</v>
      </c>
      <c r="J20" s="60">
        <v>4773</v>
      </c>
      <c r="K20" s="161">
        <f>J20/C20*100</f>
        <v>156.08240680183124</v>
      </c>
    </row>
    <row r="21" spans="1:11" ht="24.75" customHeight="1">
      <c r="A21" s="56" t="s">
        <v>7</v>
      </c>
      <c r="B21" s="89" t="s">
        <v>9</v>
      </c>
      <c r="C21" s="116">
        <v>3415</v>
      </c>
      <c r="D21" s="99">
        <v>3446</v>
      </c>
      <c r="E21" s="99">
        <v>4352</v>
      </c>
      <c r="F21" s="99">
        <v>4461</v>
      </c>
      <c r="G21" s="165">
        <f>F21/E21*100</f>
        <v>102.5045955882353</v>
      </c>
      <c r="H21" s="99">
        <v>4595</v>
      </c>
      <c r="I21" s="99">
        <v>4737</v>
      </c>
      <c r="J21" s="99">
        <v>4889</v>
      </c>
      <c r="K21" s="165">
        <f>J21/C21*100</f>
        <v>143.16251830161053</v>
      </c>
    </row>
    <row r="22" spans="1:11" ht="24.75" customHeight="1">
      <c r="A22" s="59" t="s">
        <v>25</v>
      </c>
      <c r="B22" s="90" t="s">
        <v>10</v>
      </c>
      <c r="C22" s="115">
        <v>383.9</v>
      </c>
      <c r="D22" s="58">
        <v>397.7</v>
      </c>
      <c r="E22" s="58">
        <v>412.6</v>
      </c>
      <c r="F22" s="58">
        <v>423</v>
      </c>
      <c r="G22" s="158">
        <f>F22/E22*100</f>
        <v>102.52060106640815</v>
      </c>
      <c r="H22" s="58">
        <v>439</v>
      </c>
      <c r="I22" s="58">
        <v>453</v>
      </c>
      <c r="J22" s="58">
        <v>469</v>
      </c>
      <c r="K22" s="158">
        <f>J22/C22*100</f>
        <v>122.16723104975256</v>
      </c>
    </row>
    <row r="23" spans="1:11" ht="24.75" customHeight="1" thickBot="1">
      <c r="A23" s="112" t="s">
        <v>28</v>
      </c>
      <c r="B23" s="91" t="s">
        <v>11</v>
      </c>
      <c r="C23" s="117">
        <v>149.9</v>
      </c>
      <c r="D23" s="62">
        <v>155.6</v>
      </c>
      <c r="E23" s="62">
        <v>157</v>
      </c>
      <c r="F23" s="62">
        <v>159</v>
      </c>
      <c r="G23" s="166">
        <f>F23/E23*100</f>
        <v>101.27388535031847</v>
      </c>
      <c r="H23" s="62">
        <v>163</v>
      </c>
      <c r="I23" s="62">
        <v>167</v>
      </c>
      <c r="J23" s="62">
        <v>172</v>
      </c>
      <c r="K23" s="166">
        <f>J23/C23*100</f>
        <v>114.74316210807206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6" width="10.75390625" style="0" customWidth="1"/>
    <col min="7" max="7" width="12.375" style="0" customWidth="1"/>
    <col min="8" max="10" width="11.75390625" style="0" customWidth="1"/>
    <col min="11" max="11" width="14.625" style="0" customWidth="1"/>
  </cols>
  <sheetData>
    <row r="2" spans="1:5" ht="14.25">
      <c r="A2" s="52" t="s">
        <v>81</v>
      </c>
      <c r="B2" s="83"/>
      <c r="C2" s="83"/>
      <c r="D2" s="83"/>
      <c r="E2" s="83"/>
    </row>
    <row r="3" spans="1:6" ht="16.5" thickBot="1">
      <c r="A3" s="84"/>
      <c r="B3" s="85" t="s">
        <v>82</v>
      </c>
      <c r="C3" s="86"/>
      <c r="D3" s="83"/>
      <c r="E3" s="83"/>
      <c r="F3" s="1"/>
    </row>
    <row r="4" spans="1:3" ht="15.75">
      <c r="A4" s="1"/>
      <c r="B4" s="87" t="s">
        <v>50</v>
      </c>
      <c r="C4" s="88"/>
    </row>
    <row r="5" spans="1:7" ht="15.75">
      <c r="A5" s="1"/>
      <c r="B5" s="2"/>
      <c r="C5" s="2"/>
      <c r="F5" s="2"/>
      <c r="G5" s="2"/>
    </row>
    <row r="6" spans="1:5" ht="14.25">
      <c r="A6" s="52" t="s">
        <v>15</v>
      </c>
      <c r="B6" s="53"/>
      <c r="C6" s="53"/>
      <c r="D6" s="53"/>
      <c r="E6" s="53"/>
    </row>
    <row r="7" spans="1:7" ht="14.25">
      <c r="A7" s="52" t="s">
        <v>52</v>
      </c>
      <c r="B7" s="53"/>
      <c r="C7" s="52"/>
      <c r="D7" s="53"/>
      <c r="E7" s="53"/>
      <c r="F7" s="13"/>
      <c r="G7" s="13"/>
    </row>
    <row r="8" ht="13.5" thickBot="1"/>
    <row r="9" spans="1:11" ht="18" customHeight="1" thickBot="1">
      <c r="A9" s="64" t="s">
        <v>0</v>
      </c>
      <c r="B9" s="63" t="s">
        <v>1</v>
      </c>
      <c r="C9" s="75" t="s">
        <v>18</v>
      </c>
      <c r="D9" s="76"/>
      <c r="E9" s="76"/>
      <c r="F9" s="80" t="s">
        <v>12</v>
      </c>
      <c r="G9" s="157" t="s">
        <v>77</v>
      </c>
      <c r="H9" s="75" t="s">
        <v>17</v>
      </c>
      <c r="I9" s="77"/>
      <c r="J9" s="78"/>
      <c r="K9" s="67" t="s">
        <v>78</v>
      </c>
    </row>
    <row r="10" spans="1:11" ht="19.5" customHeight="1" thickBot="1">
      <c r="A10" s="79"/>
      <c r="B10" s="68" t="s">
        <v>2</v>
      </c>
      <c r="C10" s="81" t="s">
        <v>58</v>
      </c>
      <c r="D10" s="81" t="s">
        <v>62</v>
      </c>
      <c r="E10" s="154" t="s">
        <v>63</v>
      </c>
      <c r="F10" s="69" t="s">
        <v>64</v>
      </c>
      <c r="G10" s="71" t="s">
        <v>75</v>
      </c>
      <c r="H10" s="69" t="s">
        <v>65</v>
      </c>
      <c r="I10" s="69" t="s">
        <v>67</v>
      </c>
      <c r="J10" s="69" t="s">
        <v>76</v>
      </c>
      <c r="K10" s="71" t="s">
        <v>79</v>
      </c>
    </row>
    <row r="11" spans="1:11" ht="24.75" customHeight="1" thickBot="1">
      <c r="A11" s="54" t="s">
        <v>69</v>
      </c>
      <c r="B11" s="92" t="s">
        <v>8</v>
      </c>
      <c r="C11" s="113">
        <f>SUM(Лист2!C11+Лист3!C11+Лист4!C11)</f>
        <v>17108.100000000002</v>
      </c>
      <c r="D11" s="113">
        <f>SUM(Лист2!D11+Лист3!D11+Лист4!D11)</f>
        <v>14510</v>
      </c>
      <c r="E11" s="113">
        <f>SUM(Лист2!E11+Лист3!E11+Лист4!E11)</f>
        <v>14176.29</v>
      </c>
      <c r="F11" s="113">
        <f>SUM(Лист2!F11+Лист3!F11+Лист4!F11)</f>
        <v>14516</v>
      </c>
      <c r="G11" s="55">
        <f>F11/E11*100</f>
        <v>102.39632513161058</v>
      </c>
      <c r="H11" s="113">
        <f>SUM(Лист2!H11+Лист3!H11+Лист4!H11)</f>
        <v>14894</v>
      </c>
      <c r="I11" s="113">
        <f>SUM(Лист2!I11+Лист3!I11+Лист4!I11)</f>
        <v>15340</v>
      </c>
      <c r="J11" s="113">
        <f>SUM(Лист2!J11+Лист3!J11+Лист4!J11)</f>
        <v>15846</v>
      </c>
      <c r="K11" s="165">
        <f>J11/C11*100</f>
        <v>92.62279271222403</v>
      </c>
    </row>
    <row r="12" spans="1:11" ht="27.75" customHeight="1" thickBot="1">
      <c r="A12" s="155" t="s">
        <v>70</v>
      </c>
      <c r="B12" s="93" t="s">
        <v>14</v>
      </c>
      <c r="C12" s="113">
        <f>SUM(Лист2!C12+Лист3!C12+Лист4!C12)</f>
        <v>0</v>
      </c>
      <c r="D12" s="113">
        <f>SUM(Лист2!D12+Лист3!D12+Лист4!D12)</f>
        <v>0</v>
      </c>
      <c r="E12" s="113">
        <f>SUM(Лист2!E12+Лист3!E12+Лист4!E12)</f>
        <v>0</v>
      </c>
      <c r="F12" s="113">
        <f>SUM(Лист2!F12+Лист3!F12+Лист4!F12)</f>
        <v>0</v>
      </c>
      <c r="G12" s="60">
        <v>0</v>
      </c>
      <c r="H12" s="113">
        <f>SUM(Лист2!H12+Лист3!H12+Лист4!H12)</f>
        <v>0</v>
      </c>
      <c r="I12" s="113">
        <f>SUM(Лист2!I12+Лист3!I12+Лист4!I12)</f>
        <v>0</v>
      </c>
      <c r="J12" s="113">
        <f>SUM(Лист2!J12+Лист3!J12+Лист4!J12)</f>
        <v>0</v>
      </c>
      <c r="K12" s="60">
        <v>0</v>
      </c>
    </row>
    <row r="13" spans="1:11" ht="26.25" customHeight="1" thickBot="1">
      <c r="A13" s="155" t="s">
        <v>72</v>
      </c>
      <c r="B13" s="93" t="s">
        <v>14</v>
      </c>
      <c r="C13" s="113">
        <f>SUM(Лист2!C13+Лист3!C13+Лист4!C13)</f>
        <v>0</v>
      </c>
      <c r="D13" s="113">
        <f>SUM(Лист2!D13+Лист3!D13+Лист4!D13)</f>
        <v>0</v>
      </c>
      <c r="E13" s="113">
        <f>SUM(Лист2!E13+Лист3!E13+Лист4!E13)</f>
        <v>0</v>
      </c>
      <c r="F13" s="113">
        <f>SUM(Лист2!F13+Лист3!F13+Лист4!F13)</f>
        <v>0</v>
      </c>
      <c r="G13" s="60">
        <v>0</v>
      </c>
      <c r="H13" s="113">
        <f>SUM(Лист2!H13+Лист3!H13+Лист4!H13)</f>
        <v>0</v>
      </c>
      <c r="I13" s="113">
        <f>SUM(Лист2!I13+Лист3!I13+Лист4!I13)</f>
        <v>0</v>
      </c>
      <c r="J13" s="113">
        <f>SUM(Лист2!J13+Лист3!J13+Лист4!J13)</f>
        <v>0</v>
      </c>
      <c r="K13" s="60">
        <v>0</v>
      </c>
    </row>
    <row r="14" spans="1:11" ht="30.75" customHeight="1" thickBot="1">
      <c r="A14" s="156" t="s">
        <v>71</v>
      </c>
      <c r="B14" s="93" t="s">
        <v>14</v>
      </c>
      <c r="C14" s="113">
        <f>SUM(Лист2!C14+Лист3!C14+Лист4!C14)</f>
        <v>0</v>
      </c>
      <c r="D14" s="113">
        <f>SUM(Лист2!D14+Лист3!D14+Лист4!D14)</f>
        <v>0</v>
      </c>
      <c r="E14" s="113">
        <f>SUM(Лист2!E14+Лист3!E14+Лист4!E14)</f>
        <v>0</v>
      </c>
      <c r="F14" s="113">
        <f>SUM(Лист2!F14+Лист3!F14+Лист4!F14)</f>
        <v>0</v>
      </c>
      <c r="G14" s="60">
        <v>0</v>
      </c>
      <c r="H14" s="113">
        <f>SUM(Лист2!H14+Лист3!H14+Лист4!H14)</f>
        <v>0</v>
      </c>
      <c r="I14" s="113">
        <f>SUM(Лист2!I14+Лист3!I14+Лист4!I14)</f>
        <v>0</v>
      </c>
      <c r="J14" s="113">
        <f>SUM(Лист2!J14+Лист3!J14+Лист4!J14)</f>
        <v>0</v>
      </c>
      <c r="K14" s="60">
        <v>0</v>
      </c>
    </row>
    <row r="15" spans="1:11" ht="24.75" customHeight="1" thickBot="1">
      <c r="A15" s="56" t="s">
        <v>13</v>
      </c>
      <c r="B15" s="93" t="s">
        <v>14</v>
      </c>
      <c r="C15" s="113">
        <f>SUM(Лист2!C15+Лист3!C15+Лист4!C15)</f>
        <v>28.4</v>
      </c>
      <c r="D15" s="113">
        <f>SUM(Лист2!D15+Лист3!D15+Лист4!D15)</f>
        <v>29.7</v>
      </c>
      <c r="E15" s="113">
        <f>SUM(Лист2!E15+Лист3!E15+Лист4!E15)</f>
        <v>30.5</v>
      </c>
      <c r="F15" s="113">
        <f>SUM(Лист2!F15+Лист3!F15+Лист4!F15)</f>
        <v>30.9</v>
      </c>
      <c r="G15" s="161">
        <f>F15/E15*100</f>
        <v>101.31147540983608</v>
      </c>
      <c r="H15" s="113">
        <f>SUM(Лист2!H15+Лист3!H15+Лист4!H15)</f>
        <v>31.7</v>
      </c>
      <c r="I15" s="113">
        <f>SUM(Лист2!I15+Лист3!I15+Лист4!I15)</f>
        <v>32.7</v>
      </c>
      <c r="J15" s="113">
        <f>SUM(Лист2!J15+Лист3!J15+Лист4!J15)</f>
        <v>33.7</v>
      </c>
      <c r="K15" s="161">
        <f>J15/C15*100</f>
        <v>118.66197183098592</v>
      </c>
    </row>
    <row r="16" spans="1:11" ht="24.75" customHeight="1" thickBot="1">
      <c r="A16" s="56" t="s">
        <v>3</v>
      </c>
      <c r="B16" s="93" t="s">
        <v>14</v>
      </c>
      <c r="C16" s="113">
        <f>SUM(Лист2!C16+Лист3!C16+Лист4!C16)</f>
        <v>30.4</v>
      </c>
      <c r="D16" s="113">
        <f>SUM(Лист2!D16+Лист3!D16+Лист4!D16)</f>
        <v>31.8</v>
      </c>
      <c r="E16" s="113">
        <f>SUM(Лист2!E16+Лист3!E16+Лист4!E16)</f>
        <v>32.3</v>
      </c>
      <c r="F16" s="113">
        <f>SUM(Лист2!F16+Лист3!F16+Лист4!F16)</f>
        <v>32.7</v>
      </c>
      <c r="G16" s="161">
        <f>F16/E16*100</f>
        <v>101.23839009287927</v>
      </c>
      <c r="H16" s="113">
        <f>SUM(Лист2!H16+Лист3!H16+Лист4!H16)</f>
        <v>33.4</v>
      </c>
      <c r="I16" s="113">
        <f>SUM(Лист2!I16+Лист3!I16+Лист4!I16)</f>
        <v>34.4</v>
      </c>
      <c r="J16" s="113">
        <f>SUM(Лист2!J16+Лист3!J16+Лист4!J16)</f>
        <v>35.5</v>
      </c>
      <c r="K16" s="161">
        <f>J16/C16*100</f>
        <v>116.7763157894737</v>
      </c>
    </row>
    <row r="17" spans="1:11" ht="24.75" customHeight="1" thickBot="1">
      <c r="A17" s="56" t="s">
        <v>4</v>
      </c>
      <c r="B17" s="93" t="s">
        <v>14</v>
      </c>
      <c r="C17" s="113">
        <f>SUM(Лист2!C17+Лист3!C17+Лист4!C17)</f>
        <v>15</v>
      </c>
      <c r="D17" s="113">
        <f>SUM(Лист2!D17+Лист3!D17+Лист4!D17)</f>
        <v>15.7</v>
      </c>
      <c r="E17" s="113">
        <f>SUM(Лист2!E17+Лист3!E17+Лист4!E17)</f>
        <v>16.1</v>
      </c>
      <c r="F17" s="113">
        <f>SUM(Лист2!F17+Лист3!F17+Лист4!F17)</f>
        <v>16.2</v>
      </c>
      <c r="G17" s="161">
        <f>F17/E17*100</f>
        <v>100.62111801242236</v>
      </c>
      <c r="H17" s="113">
        <f>SUM(Лист2!H17+Лист3!H17+Лист4!H17)</f>
        <v>16.4</v>
      </c>
      <c r="I17" s="113">
        <f>SUM(Лист2!I17+Лист3!I17+Лист4!I17)</f>
        <v>16.8</v>
      </c>
      <c r="J17" s="113">
        <f>SUM(Лист2!J17+Лист3!J17+Лист4!J17)</f>
        <v>17.2</v>
      </c>
      <c r="K17" s="161">
        <f>J17/C17*100</f>
        <v>114.66666666666667</v>
      </c>
    </row>
    <row r="18" spans="1:11" ht="24.75" customHeight="1" thickBot="1">
      <c r="A18" s="57" t="s">
        <v>5</v>
      </c>
      <c r="B18" s="93" t="s">
        <v>14</v>
      </c>
      <c r="C18" s="113">
        <f>SUM(Лист2!C18+Лист3!C18+Лист4!C18)</f>
        <v>0</v>
      </c>
      <c r="D18" s="113">
        <f>SUM(Лист2!D18+Лист3!D18+Лист4!D18)</f>
        <v>0</v>
      </c>
      <c r="E18" s="113">
        <f>SUM(Лист2!E18+Лист3!E18+Лист4!E18)</f>
        <v>0</v>
      </c>
      <c r="F18" s="113">
        <f>SUM(Лист2!F18+Лист3!F18+Лист4!F18)</f>
        <v>0</v>
      </c>
      <c r="G18" s="58">
        <v>0</v>
      </c>
      <c r="H18" s="113">
        <f>SUM(Лист2!H18+Лист3!H18+Лист4!H18)</f>
        <v>0</v>
      </c>
      <c r="I18" s="113">
        <f>SUM(Лист2!I18+Лист3!I18+Лист4!I18)</f>
        <v>0</v>
      </c>
      <c r="J18" s="113">
        <f>SUM(Лист2!J18+Лист3!J18+Лист4!J18)</f>
        <v>0</v>
      </c>
      <c r="K18" s="58">
        <v>0</v>
      </c>
    </row>
    <row r="19" spans="1:11" ht="23.25" thickBot="1">
      <c r="A19" s="130" t="s">
        <v>57</v>
      </c>
      <c r="B19" s="111" t="s">
        <v>14</v>
      </c>
      <c r="C19" s="113">
        <f>SUM(Лист2!C19+Лист3!C19+Лист4!C19)</f>
        <v>1095.3</v>
      </c>
      <c r="D19" s="113">
        <f>SUM(Лист2!D19+Лист3!D19+Лист4!D19)</f>
        <v>1193.4</v>
      </c>
      <c r="E19" s="113">
        <f>SUM(Лист2!E19+Лист3!E19+Лист4!E19)</f>
        <v>1296.5</v>
      </c>
      <c r="F19" s="113">
        <f>SUM(Лист2!F19+Лист3!F19+Лист4!F19)</f>
        <v>1335</v>
      </c>
      <c r="G19" s="158">
        <f>F19/E19*100</f>
        <v>102.96953335904358</v>
      </c>
      <c r="H19" s="113">
        <f>SUM(Лист2!H19+Лист3!H19+Лист4!H19)</f>
        <v>1378</v>
      </c>
      <c r="I19" s="113">
        <f>SUM(Лист2!I19+Лист3!I19+Лист4!I19)</f>
        <v>1425</v>
      </c>
      <c r="J19" s="113">
        <f>SUM(Лист2!J19+Лист3!J19+Лист4!J19)</f>
        <v>1474</v>
      </c>
      <c r="K19" s="158">
        <f>J19/C19*100</f>
        <v>134.5750022824797</v>
      </c>
    </row>
    <row r="20" spans="1:11" ht="24.75" customHeight="1" thickBot="1">
      <c r="A20" s="118" t="s">
        <v>6</v>
      </c>
      <c r="B20" s="93" t="s">
        <v>14</v>
      </c>
      <c r="C20" s="113">
        <f>SUM(Лист2!C20+Лист3!C20+Лист4!C20)</f>
        <v>3485.3</v>
      </c>
      <c r="D20" s="113">
        <f>SUM(Лист2!D20+Лист3!D20+Лист4!D20)</f>
        <v>3781.6</v>
      </c>
      <c r="E20" s="113">
        <f>SUM(Лист2!E20+Лист3!E20+Лист4!E20)</f>
        <v>4653.7</v>
      </c>
      <c r="F20" s="113">
        <f>SUM(Лист2!F20+Лист3!F20+Лист4!F20)</f>
        <v>4793</v>
      </c>
      <c r="G20" s="161">
        <f>F20/E20*100</f>
        <v>102.99331714549713</v>
      </c>
      <c r="H20" s="113">
        <f>SUM(Лист2!H20+Лист3!H20+Лист4!H20)</f>
        <v>4946</v>
      </c>
      <c r="I20" s="113">
        <f>SUM(Лист2!I20+Лист3!I20+Лист4!I20)</f>
        <v>5110</v>
      </c>
      <c r="J20" s="113">
        <f>SUM(Лист2!J20+Лист3!J20+Лист4!J20)</f>
        <v>5283</v>
      </c>
      <c r="K20" s="161">
        <f>J20/C20*100</f>
        <v>151.57949100507847</v>
      </c>
    </row>
    <row r="21" spans="1:11" ht="24.75" customHeight="1" thickBot="1">
      <c r="A21" s="56" t="s">
        <v>7</v>
      </c>
      <c r="B21" s="89" t="s">
        <v>9</v>
      </c>
      <c r="C21" s="113">
        <f>SUM(Лист2!C21+Лист3!C21+Лист4!C21)</f>
        <v>3415</v>
      </c>
      <c r="D21" s="113">
        <f>SUM(Лист2!D21+Лист3!D21+Лист4!D21)</f>
        <v>3446</v>
      </c>
      <c r="E21" s="113">
        <f>SUM(Лист2!E21+Лист3!E21+Лист4!E21)</f>
        <v>4358</v>
      </c>
      <c r="F21" s="113">
        <f>SUM(Лист2!F21+Лист3!F21+Лист4!F21)</f>
        <v>4461</v>
      </c>
      <c r="G21" s="165">
        <f>F21/E21*100</f>
        <v>102.36346948141349</v>
      </c>
      <c r="H21" s="113">
        <f>SUM(Лист2!H21+Лист3!H21+Лист4!H21)</f>
        <v>4595</v>
      </c>
      <c r="I21" s="113">
        <f>SUM(Лист2!I21+Лист3!I21+Лист4!I21)</f>
        <v>4737</v>
      </c>
      <c r="J21" s="113">
        <f>SUM(Лист2!J21+Лист3!J21+Лист4!J21)</f>
        <v>4889</v>
      </c>
      <c r="K21" s="165">
        <f>J21/C21*100</f>
        <v>143.16251830161053</v>
      </c>
    </row>
    <row r="22" spans="1:11" ht="24.75" customHeight="1" thickBot="1">
      <c r="A22" s="59" t="s">
        <v>25</v>
      </c>
      <c r="B22" s="90" t="s">
        <v>10</v>
      </c>
      <c r="C22" s="113">
        <f>SUM(Лист2!C22+Лист3!C22+Лист4!C22)</f>
        <v>730.4</v>
      </c>
      <c r="D22" s="113">
        <f>SUM(Лист2!D22+Лист3!D22+Лист4!D22)</f>
        <v>784</v>
      </c>
      <c r="E22" s="113">
        <f>SUM(Лист2!E22+Лист3!E22+Лист4!E22)</f>
        <v>835.3</v>
      </c>
      <c r="F22" s="113">
        <f>SUM(Лист2!F22+Лист3!F22+Лист4!F22)</f>
        <v>858</v>
      </c>
      <c r="G22" s="158">
        <f>F22/E22*100</f>
        <v>102.71758649586975</v>
      </c>
      <c r="H22" s="113">
        <f>SUM(Лист2!H22+Лист3!H22+Лист4!H22)</f>
        <v>889</v>
      </c>
      <c r="I22" s="113">
        <f>SUM(Лист2!I22+Лист3!I22+Лист4!I22)</f>
        <v>917</v>
      </c>
      <c r="J22" s="113">
        <f>SUM(Лист2!J22+Лист3!J22+Лист4!J22)</f>
        <v>949</v>
      </c>
      <c r="K22" s="158">
        <f>J22/C22*100</f>
        <v>129.92880613362541</v>
      </c>
    </row>
    <row r="23" spans="1:11" ht="24.75" customHeight="1" thickBot="1">
      <c r="A23" s="112" t="s">
        <v>28</v>
      </c>
      <c r="B23" s="91" t="s">
        <v>11</v>
      </c>
      <c r="C23" s="113">
        <f>SUM(Лист2!C23+Лист3!C23+Лист4!C23)</f>
        <v>28772.9</v>
      </c>
      <c r="D23" s="113">
        <f>SUM(Лист2!D23+Лист3!D23+Лист4!D23)</f>
        <v>29402.6</v>
      </c>
      <c r="E23" s="113">
        <f>SUM(Лист2!E23+Лист3!E23+Лист4!E23)</f>
        <v>30122</v>
      </c>
      <c r="F23" s="113">
        <f>SUM(Лист2!F23+Лист3!F23+Лист4!F23)</f>
        <v>30837</v>
      </c>
      <c r="G23" s="166">
        <f>F23/E23*100</f>
        <v>102.37368036650953</v>
      </c>
      <c r="H23" s="113">
        <f>SUM(Лист2!H23+Лист3!H23+Лист4!H23)</f>
        <v>31705</v>
      </c>
      <c r="I23" s="113">
        <f>SUM(Лист2!I23+Лист3!I23+Лист4!I23)</f>
        <v>32547</v>
      </c>
      <c r="J23" s="113">
        <f>SUM(Лист2!J23+Лист3!J23+Лист4!J23)</f>
        <v>33422</v>
      </c>
      <c r="K23" s="166">
        <f>J23/C23*100</f>
        <v>116.15791248014624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8.7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2.75">
      <c r="B115" s="3"/>
      <c r="C115" s="3"/>
      <c r="D115" s="3"/>
      <c r="E115" s="3"/>
      <c r="F115" s="3"/>
      <c r="G115" s="3"/>
      <c r="H115" s="3"/>
      <c r="I115" s="3"/>
      <c r="J115" s="3"/>
      <c r="K115" s="3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8"/>
  <sheetViews>
    <sheetView tabSelected="1" zoomScale="90" zoomScaleNormal="90" zoomScalePageLayoutView="0" workbookViewId="0" topLeftCell="A10">
      <selection activeCell="K27" sqref="K27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2" spans="1:11" ht="15.75" customHeight="1">
      <c r="A2" s="52" t="s">
        <v>81</v>
      </c>
      <c r="B2" s="53"/>
      <c r="C2" s="53"/>
      <c r="D2" s="53"/>
      <c r="E2" s="53"/>
      <c r="F2" s="53"/>
      <c r="G2" s="94"/>
      <c r="H2" s="94"/>
      <c r="I2" s="94"/>
      <c r="J2" s="94"/>
      <c r="K2" s="3"/>
    </row>
    <row r="3" spans="1:11" ht="15.75" customHeight="1" thickBot="1">
      <c r="A3" s="108"/>
      <c r="B3" s="85" t="s">
        <v>82</v>
      </c>
      <c r="C3" s="86"/>
      <c r="D3" s="53"/>
      <c r="E3" s="53"/>
      <c r="F3" s="53"/>
      <c r="G3" s="94"/>
      <c r="H3" s="94"/>
      <c r="I3" s="94"/>
      <c r="J3" s="94"/>
      <c r="K3" s="3"/>
    </row>
    <row r="4" spans="1:11" ht="15.75" customHeight="1">
      <c r="A4" s="82"/>
      <c r="B4" s="87" t="s">
        <v>50</v>
      </c>
      <c r="C4" s="88"/>
      <c r="D4" s="83"/>
      <c r="E4" s="83"/>
      <c r="F4" s="83"/>
      <c r="G4" s="94"/>
      <c r="H4" s="94"/>
      <c r="I4" s="94"/>
      <c r="J4" s="94"/>
      <c r="K4" s="3"/>
    </row>
    <row r="5" spans="1:11" ht="15.75" customHeight="1">
      <c r="A5" s="88" t="s">
        <v>27</v>
      </c>
      <c r="B5" s="87"/>
      <c r="C5" s="87"/>
      <c r="D5" s="83"/>
      <c r="E5" s="83"/>
      <c r="F5" s="83"/>
      <c r="G5" s="87"/>
      <c r="H5" s="94"/>
      <c r="I5" s="94"/>
      <c r="J5" s="94"/>
      <c r="K5" s="3"/>
    </row>
    <row r="6" spans="1:11" ht="15.75" customHeight="1" thickBot="1">
      <c r="A6" s="82"/>
      <c r="B6" s="87"/>
      <c r="C6" s="87"/>
      <c r="D6" s="83"/>
      <c r="E6" s="83"/>
      <c r="F6" s="83"/>
      <c r="G6" s="88"/>
      <c r="H6" s="94"/>
      <c r="I6" s="94"/>
      <c r="J6" s="94"/>
      <c r="K6" s="3"/>
    </row>
    <row r="7" spans="1:11" ht="19.5" customHeight="1" thickBot="1">
      <c r="A7" s="72" t="s">
        <v>26</v>
      </c>
      <c r="B7" s="96"/>
      <c r="C7" s="74" t="s">
        <v>1</v>
      </c>
      <c r="D7" s="75" t="s">
        <v>18</v>
      </c>
      <c r="E7" s="76"/>
      <c r="F7" s="76"/>
      <c r="G7" s="80" t="s">
        <v>12</v>
      </c>
      <c r="H7" s="73" t="s">
        <v>17</v>
      </c>
      <c r="I7" s="65"/>
      <c r="J7" s="66"/>
      <c r="K7" s="3"/>
    </row>
    <row r="8" spans="1:11" ht="19.5" customHeight="1" thickBot="1">
      <c r="A8" s="98"/>
      <c r="B8" s="97"/>
      <c r="C8" s="70" t="s">
        <v>2</v>
      </c>
      <c r="D8" s="81" t="s">
        <v>58</v>
      </c>
      <c r="E8" s="81" t="s">
        <v>62</v>
      </c>
      <c r="F8" s="81" t="s">
        <v>63</v>
      </c>
      <c r="G8" s="69" t="s">
        <v>64</v>
      </c>
      <c r="H8" s="69" t="s">
        <v>65</v>
      </c>
      <c r="I8" s="69" t="s">
        <v>67</v>
      </c>
      <c r="J8" s="69" t="s">
        <v>76</v>
      </c>
      <c r="K8" s="3"/>
    </row>
    <row r="9" spans="1:11" ht="19.5" customHeight="1">
      <c r="A9" s="131" t="s">
        <v>59</v>
      </c>
      <c r="B9" s="132"/>
      <c r="C9" s="55"/>
      <c r="D9" s="149"/>
      <c r="E9" s="55"/>
      <c r="F9" s="149"/>
      <c r="G9" s="55"/>
      <c r="H9" s="149"/>
      <c r="I9" s="55"/>
      <c r="J9" s="116"/>
      <c r="K9" s="3"/>
    </row>
    <row r="10" spans="1:11" ht="19.5" customHeight="1" thickBot="1">
      <c r="A10" s="133" t="s">
        <v>60</v>
      </c>
      <c r="B10" s="134"/>
      <c r="C10" s="60" t="s">
        <v>61</v>
      </c>
      <c r="D10" s="150">
        <v>1</v>
      </c>
      <c r="E10" s="60">
        <v>1</v>
      </c>
      <c r="F10" s="150">
        <v>3</v>
      </c>
      <c r="G10" s="60">
        <v>1</v>
      </c>
      <c r="H10" s="150">
        <v>1</v>
      </c>
      <c r="I10" s="60">
        <v>1</v>
      </c>
      <c r="J10" s="114">
        <v>1</v>
      </c>
      <c r="K10" s="3"/>
    </row>
    <row r="11" spans="1:11" ht="19.5" customHeight="1" thickBot="1">
      <c r="A11" s="139" t="s">
        <v>19</v>
      </c>
      <c r="B11" s="136"/>
      <c r="C11" s="60"/>
      <c r="D11" s="150"/>
      <c r="E11" s="60"/>
      <c r="F11" s="150"/>
      <c r="G11" s="60"/>
      <c r="H11" s="150"/>
      <c r="I11" s="60"/>
      <c r="J11" s="114"/>
      <c r="K11" s="3"/>
    </row>
    <row r="12" spans="1:11" ht="19.5" customHeight="1" thickBot="1">
      <c r="A12" s="137" t="s">
        <v>20</v>
      </c>
      <c r="B12" s="138"/>
      <c r="C12" s="60" t="s">
        <v>61</v>
      </c>
      <c r="D12" s="150">
        <v>1</v>
      </c>
      <c r="E12" s="60">
        <v>1</v>
      </c>
      <c r="F12" s="150">
        <v>1</v>
      </c>
      <c r="G12" s="60">
        <v>1</v>
      </c>
      <c r="H12" s="150">
        <v>1</v>
      </c>
      <c r="I12" s="60">
        <v>1</v>
      </c>
      <c r="J12" s="114">
        <v>1</v>
      </c>
      <c r="K12" s="3"/>
    </row>
    <row r="13" spans="1:11" ht="19.5" customHeight="1" thickBot="1">
      <c r="A13" s="135" t="s">
        <v>21</v>
      </c>
      <c r="B13" s="136"/>
      <c r="C13" s="60" t="s">
        <v>61</v>
      </c>
      <c r="D13" s="150"/>
      <c r="E13" s="60"/>
      <c r="F13" s="150">
        <v>2</v>
      </c>
      <c r="G13" s="60"/>
      <c r="H13" s="150"/>
      <c r="I13" s="60"/>
      <c r="J13" s="114"/>
      <c r="K13" s="3"/>
    </row>
    <row r="14" spans="1:11" ht="24.75" customHeight="1" thickBot="1">
      <c r="A14" s="105" t="s">
        <v>53</v>
      </c>
      <c r="B14" s="140"/>
      <c r="C14" s="90" t="s">
        <v>55</v>
      </c>
      <c r="D14" s="151">
        <v>44118</v>
      </c>
      <c r="E14" s="100">
        <v>9136</v>
      </c>
      <c r="F14" s="151">
        <f>F16+F18</f>
        <v>11134</v>
      </c>
      <c r="G14" s="100">
        <f>G16+G18</f>
        <v>11302</v>
      </c>
      <c r="H14" s="100">
        <f>H16+H18</f>
        <v>11792</v>
      </c>
      <c r="I14" s="100">
        <f>I16+I18</f>
        <v>12335</v>
      </c>
      <c r="J14" s="100">
        <f>J16+J18</f>
        <v>12844</v>
      </c>
      <c r="K14" s="3"/>
    </row>
    <row r="15" spans="1:11" ht="24.75" customHeight="1" thickBot="1">
      <c r="A15" s="107" t="s">
        <v>19</v>
      </c>
      <c r="B15" s="141"/>
      <c r="C15" s="100"/>
      <c r="D15" s="151"/>
      <c r="E15" s="100"/>
      <c r="F15" s="151"/>
      <c r="G15" s="100"/>
      <c r="H15" s="151"/>
      <c r="I15" s="100"/>
      <c r="J15" s="148"/>
      <c r="K15" s="3"/>
    </row>
    <row r="16" spans="1:11" ht="24.75" customHeight="1" thickBot="1">
      <c r="A16" s="105" t="s">
        <v>20</v>
      </c>
      <c r="B16" s="142"/>
      <c r="C16" s="93" t="s">
        <v>14</v>
      </c>
      <c r="D16" s="151">
        <v>44118</v>
      </c>
      <c r="E16" s="100">
        <v>9136</v>
      </c>
      <c r="F16" s="151">
        <v>10297</v>
      </c>
      <c r="G16" s="100">
        <v>10440</v>
      </c>
      <c r="H16" s="100">
        <v>10900</v>
      </c>
      <c r="I16" s="100">
        <v>11400</v>
      </c>
      <c r="J16" s="100">
        <v>11860</v>
      </c>
      <c r="K16" s="3"/>
    </row>
    <row r="17" spans="1:11" ht="24.75" customHeight="1" thickBot="1">
      <c r="A17" s="107" t="s">
        <v>23</v>
      </c>
      <c r="B17" s="143"/>
      <c r="C17" s="93" t="s">
        <v>14</v>
      </c>
      <c r="D17" s="151"/>
      <c r="E17" s="100"/>
      <c r="F17" s="151"/>
      <c r="G17" s="100"/>
      <c r="H17" s="151"/>
      <c r="I17" s="100"/>
      <c r="J17" s="148"/>
      <c r="K17" s="3"/>
    </row>
    <row r="18" spans="1:11" ht="24.75" customHeight="1" thickBot="1">
      <c r="A18" s="104" t="s">
        <v>21</v>
      </c>
      <c r="B18" s="144"/>
      <c r="C18" s="93" t="s">
        <v>14</v>
      </c>
      <c r="D18" s="151">
        <v>0</v>
      </c>
      <c r="E18" s="100">
        <v>0</v>
      </c>
      <c r="F18" s="151">
        <v>837</v>
      </c>
      <c r="G18" s="100">
        <v>862</v>
      </c>
      <c r="H18" s="151">
        <v>892</v>
      </c>
      <c r="I18" s="100">
        <v>935</v>
      </c>
      <c r="J18" s="148">
        <v>984</v>
      </c>
      <c r="K18" s="3"/>
    </row>
    <row r="19" spans="1:11" ht="24.75" customHeight="1" thickBot="1">
      <c r="A19" s="107" t="s">
        <v>23</v>
      </c>
      <c r="B19" s="140"/>
      <c r="C19" s="93" t="s">
        <v>14</v>
      </c>
      <c r="D19" s="151"/>
      <c r="E19" s="100"/>
      <c r="F19" s="151"/>
      <c r="G19" s="100"/>
      <c r="H19" s="151"/>
      <c r="I19" s="100"/>
      <c r="J19" s="148"/>
      <c r="K19" s="3"/>
    </row>
    <row r="20" spans="1:11" ht="24.75" customHeight="1" thickBot="1">
      <c r="A20" s="104" t="s">
        <v>24</v>
      </c>
      <c r="B20" s="144"/>
      <c r="C20" s="93" t="s">
        <v>14</v>
      </c>
      <c r="D20" s="151"/>
      <c r="E20" s="100"/>
      <c r="F20" s="151"/>
      <c r="G20" s="100"/>
      <c r="H20" s="151"/>
      <c r="I20" s="100"/>
      <c r="J20" s="148"/>
      <c r="K20" s="3"/>
    </row>
    <row r="21" spans="1:11" ht="24.75" customHeight="1" thickBot="1">
      <c r="A21" s="104" t="s">
        <v>22</v>
      </c>
      <c r="B21" s="140"/>
      <c r="C21" s="93" t="s">
        <v>14</v>
      </c>
      <c r="D21" s="151">
        <v>0</v>
      </c>
      <c r="E21" s="100">
        <v>0</v>
      </c>
      <c r="F21" s="151">
        <v>0</v>
      </c>
      <c r="G21" s="100">
        <v>0</v>
      </c>
      <c r="H21" s="100">
        <f>SUM(H23+H24+H25)</f>
        <v>0</v>
      </c>
      <c r="I21" s="100">
        <f>SUM(I23+I24+I25)</f>
        <v>0</v>
      </c>
      <c r="J21" s="100">
        <f>SUM(J23+J24+J25)</f>
        <v>0</v>
      </c>
      <c r="K21" s="3"/>
    </row>
    <row r="22" spans="1:11" ht="19.5" customHeight="1" thickBot="1">
      <c r="A22" s="107" t="s">
        <v>19</v>
      </c>
      <c r="B22" s="145"/>
      <c r="C22" s="93" t="s">
        <v>14</v>
      </c>
      <c r="D22" s="151"/>
      <c r="E22" s="100"/>
      <c r="F22" s="151"/>
      <c r="G22" s="100"/>
      <c r="H22" s="151"/>
      <c r="I22" s="100"/>
      <c r="J22" s="148"/>
      <c r="K22" s="3"/>
    </row>
    <row r="23" spans="1:11" ht="24.75" customHeight="1" thickBot="1">
      <c r="A23" s="105" t="s">
        <v>20</v>
      </c>
      <c r="B23" s="142"/>
      <c r="C23" s="93" t="s">
        <v>14</v>
      </c>
      <c r="D23" s="151"/>
      <c r="E23" s="100"/>
      <c r="F23" s="151"/>
      <c r="G23" s="100"/>
      <c r="H23" s="151"/>
      <c r="I23" s="100"/>
      <c r="J23" s="148"/>
      <c r="K23" s="3"/>
    </row>
    <row r="24" spans="1:11" ht="24.75" customHeight="1" thickBot="1">
      <c r="A24" s="104" t="s">
        <v>21</v>
      </c>
      <c r="B24" s="143"/>
      <c r="C24" s="93" t="s">
        <v>14</v>
      </c>
      <c r="D24" s="151">
        <v>0</v>
      </c>
      <c r="E24" s="100">
        <v>0</v>
      </c>
      <c r="F24" s="151">
        <v>0</v>
      </c>
      <c r="G24" s="100">
        <v>0</v>
      </c>
      <c r="H24" s="151">
        <v>0</v>
      </c>
      <c r="I24" s="100">
        <v>0</v>
      </c>
      <c r="J24" s="148">
        <v>0</v>
      </c>
      <c r="K24" s="3"/>
    </row>
    <row r="25" spans="1:11" ht="24.75" customHeight="1" thickBot="1">
      <c r="A25" s="104" t="s">
        <v>24</v>
      </c>
      <c r="B25" s="140"/>
      <c r="C25" s="93" t="s">
        <v>14</v>
      </c>
      <c r="D25" s="151"/>
      <c r="E25" s="100"/>
      <c r="F25" s="151"/>
      <c r="G25" s="100"/>
      <c r="H25" s="151"/>
      <c r="I25" s="100"/>
      <c r="J25" s="148"/>
      <c r="K25" s="3"/>
    </row>
    <row r="26" spans="1:11" ht="24.75" customHeight="1" thickBot="1">
      <c r="A26" s="106" t="s">
        <v>56</v>
      </c>
      <c r="B26" s="65"/>
      <c r="C26" s="125" t="s">
        <v>14</v>
      </c>
      <c r="D26" s="151">
        <v>44118</v>
      </c>
      <c r="E26" s="100">
        <v>9136</v>
      </c>
      <c r="F26" s="151">
        <f>F28+F29</f>
        <v>11134</v>
      </c>
      <c r="G26" s="100">
        <f>G28+G29</f>
        <v>11302</v>
      </c>
      <c r="H26" s="100">
        <f>H28+H29</f>
        <v>11792</v>
      </c>
      <c r="I26" s="100">
        <f>I28+I29</f>
        <v>12335</v>
      </c>
      <c r="J26" s="100">
        <f>J28+J29</f>
        <v>12844</v>
      </c>
      <c r="K26" s="3"/>
    </row>
    <row r="27" spans="1:11" ht="19.5" customHeight="1" thickBot="1">
      <c r="A27" s="126" t="s">
        <v>19</v>
      </c>
      <c r="B27" s="146"/>
      <c r="C27" s="125" t="s">
        <v>14</v>
      </c>
      <c r="D27" s="151"/>
      <c r="E27" s="100"/>
      <c r="F27" s="151"/>
      <c r="G27" s="100"/>
      <c r="H27" s="151"/>
      <c r="I27" s="100"/>
      <c r="J27" s="148"/>
      <c r="K27" s="3"/>
    </row>
    <row r="28" spans="1:11" ht="24.75" customHeight="1" thickBot="1">
      <c r="A28" s="105" t="s">
        <v>20</v>
      </c>
      <c r="B28" s="147"/>
      <c r="C28" s="93" t="s">
        <v>14</v>
      </c>
      <c r="D28" s="151">
        <v>44118</v>
      </c>
      <c r="E28" s="100">
        <v>9136</v>
      </c>
      <c r="F28" s="151">
        <v>10297</v>
      </c>
      <c r="G28" s="100">
        <v>10440</v>
      </c>
      <c r="H28" s="100">
        <v>10900</v>
      </c>
      <c r="I28" s="100">
        <v>11400</v>
      </c>
      <c r="J28" s="100">
        <v>11860</v>
      </c>
      <c r="K28" s="3"/>
    </row>
    <row r="29" spans="1:11" ht="24.75" customHeight="1" thickBot="1">
      <c r="A29" s="106" t="s">
        <v>21</v>
      </c>
      <c r="B29" s="143"/>
      <c r="C29" s="93" t="s">
        <v>14</v>
      </c>
      <c r="D29" s="151"/>
      <c r="E29" s="100"/>
      <c r="F29" s="151">
        <v>837</v>
      </c>
      <c r="G29" s="100">
        <f>SUM(G18-G24)</f>
        <v>862</v>
      </c>
      <c r="H29" s="100">
        <f>SUM(H18-H24)</f>
        <v>892</v>
      </c>
      <c r="I29" s="100">
        <f>SUM(I18-I24)</f>
        <v>935</v>
      </c>
      <c r="J29" s="100">
        <f>SUM(J18-J24)</f>
        <v>984</v>
      </c>
      <c r="K29" s="3"/>
    </row>
    <row r="30" spans="1:11" ht="24.75" customHeight="1" thickBot="1">
      <c r="A30" s="106" t="s">
        <v>24</v>
      </c>
      <c r="B30" s="65"/>
      <c r="C30" s="127" t="s">
        <v>14</v>
      </c>
      <c r="D30" s="152"/>
      <c r="E30" s="103"/>
      <c r="F30" s="152"/>
      <c r="G30" s="103">
        <f>SUM(G20-G25)</f>
        <v>0</v>
      </c>
      <c r="H30" s="103">
        <f>SUM(H20-H25)</f>
        <v>0</v>
      </c>
      <c r="I30" s="103">
        <f>SUM(I20-I25)</f>
        <v>0</v>
      </c>
      <c r="J30" s="103">
        <f>SUM(J20-J25)</f>
        <v>0</v>
      </c>
      <c r="K30" s="3"/>
    </row>
    <row r="31" spans="1:11" ht="15.75" customHeight="1">
      <c r="A31" s="11"/>
      <c r="B31" s="4"/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16"/>
      <c r="B32" s="14"/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3"/>
      <c r="B33" s="21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8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25"/>
      <c r="B35" s="8"/>
      <c r="C35" s="8"/>
      <c r="D35" s="8"/>
      <c r="E35" s="8"/>
      <c r="F35" s="8"/>
      <c r="G35" s="3"/>
      <c r="H35" s="3"/>
      <c r="I35" s="3"/>
      <c r="J35" s="3"/>
      <c r="K35" s="3"/>
    </row>
    <row r="36" spans="1:11" ht="15.75" customHeight="1">
      <c r="A36" s="8"/>
      <c r="B36" s="8"/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>
      <c r="A37" s="8"/>
      <c r="B37" s="5"/>
      <c r="C37" s="5"/>
      <c r="D37" s="3"/>
      <c r="E37" s="3"/>
      <c r="F37" s="3"/>
      <c r="G37" s="5"/>
      <c r="H37" s="3"/>
      <c r="I37" s="3"/>
      <c r="J37" s="3"/>
      <c r="K37" s="3"/>
    </row>
    <row r="38" spans="1:11" ht="15.75" customHeight="1">
      <c r="A38" s="8"/>
      <c r="B38" s="5"/>
      <c r="C38" s="5"/>
      <c r="D38" s="3"/>
      <c r="E38" s="3"/>
      <c r="F38" s="3"/>
      <c r="G38" s="5"/>
      <c r="H38" s="3"/>
      <c r="I38" s="3"/>
      <c r="J38" s="3"/>
      <c r="K38" s="3"/>
    </row>
    <row r="39" spans="1:11" ht="15.75" customHeight="1">
      <c r="A39" s="9"/>
      <c r="B39" s="3"/>
      <c r="C39" s="5"/>
      <c r="D39" s="3"/>
      <c r="E39" s="3"/>
      <c r="F39" s="3"/>
      <c r="G39" s="5"/>
      <c r="H39" s="3"/>
      <c r="I39" s="3"/>
      <c r="J39" s="3"/>
      <c r="K39" s="3"/>
    </row>
    <row r="40" spans="1:11" ht="15.75" customHeight="1">
      <c r="A40" s="15"/>
      <c r="B40" s="5"/>
      <c r="C40" s="5"/>
      <c r="D40" s="18"/>
      <c r="E40" s="18"/>
      <c r="F40" s="18"/>
      <c r="G40" s="5"/>
      <c r="H40" s="11"/>
      <c r="I40" s="3"/>
      <c r="J40" s="3"/>
      <c r="K40" s="3"/>
    </row>
    <row r="41" spans="1:11" ht="15.75" customHeight="1">
      <c r="A41" s="15"/>
      <c r="B41" s="4"/>
      <c r="C41" s="26"/>
      <c r="D41" s="22"/>
      <c r="E41" s="26"/>
      <c r="F41" s="27"/>
      <c r="G41" s="8"/>
      <c r="H41" s="10"/>
      <c r="I41" s="3"/>
      <c r="J41" s="10"/>
      <c r="K41" s="3"/>
    </row>
    <row r="42" spans="1:11" ht="15.75" customHeight="1">
      <c r="A42" s="3"/>
      <c r="B42" s="4"/>
      <c r="C42" s="4"/>
      <c r="D42" s="28"/>
      <c r="E42" s="4"/>
      <c r="F42" s="28"/>
      <c r="G42" s="3"/>
      <c r="H42" s="10"/>
      <c r="I42" s="3"/>
      <c r="J42" s="10"/>
      <c r="K42" s="3"/>
    </row>
    <row r="43" spans="1:11" ht="15.75" customHeight="1">
      <c r="A43" s="29"/>
      <c r="B43" s="4"/>
      <c r="C43" s="4"/>
      <c r="D43" s="28"/>
      <c r="E43" s="4"/>
      <c r="F43" s="28"/>
      <c r="G43" s="4"/>
      <c r="H43" s="17"/>
      <c r="I43" s="4"/>
      <c r="J43" s="17"/>
      <c r="K43" s="3"/>
    </row>
    <row r="44" spans="1:11" ht="15.75" customHeight="1">
      <c r="A44" s="17"/>
      <c r="B44" s="3"/>
      <c r="C44" s="15"/>
      <c r="D44" s="15"/>
      <c r="E44" s="15"/>
      <c r="F44" s="15"/>
      <c r="G44" s="15"/>
      <c r="H44" s="15"/>
      <c r="I44" s="15"/>
      <c r="J44" s="15"/>
      <c r="K44" s="3"/>
    </row>
    <row r="45" spans="1:11" ht="15.75" customHeight="1">
      <c r="A45" s="16"/>
      <c r="B45" s="4"/>
      <c r="C45" s="4"/>
      <c r="D45" s="30"/>
      <c r="E45" s="4"/>
      <c r="F45" s="4"/>
      <c r="G45" s="4"/>
      <c r="H45" s="4"/>
      <c r="I45" s="4"/>
      <c r="J45" s="4"/>
      <c r="K45" s="3"/>
    </row>
    <row r="46" spans="1:11" ht="15.75" customHeight="1">
      <c r="A46" s="16"/>
      <c r="B46" s="4"/>
      <c r="C46" s="3"/>
      <c r="D46" s="3"/>
      <c r="E46" s="3"/>
      <c r="F46" s="3"/>
      <c r="G46" s="31"/>
      <c r="H46" s="3"/>
      <c r="I46" s="3"/>
      <c r="J46" s="3"/>
      <c r="K46" s="3"/>
    </row>
    <row r="47" spans="1:11" ht="15.75" customHeight="1">
      <c r="A47" s="16"/>
      <c r="B47" s="14"/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6"/>
      <c r="B49" s="10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6"/>
      <c r="B52" s="10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6"/>
      <c r="B54" s="14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6"/>
      <c r="B55" s="14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6"/>
      <c r="B57" s="14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6"/>
      <c r="B59" s="14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6"/>
      <c r="B60" s="14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6"/>
      <c r="B64" s="5"/>
      <c r="C64" s="5"/>
      <c r="D64" s="5"/>
      <c r="E64" s="5"/>
      <c r="F64" s="5"/>
      <c r="G64" s="5"/>
      <c r="H64" s="5"/>
      <c r="I64" s="5"/>
      <c r="J64" s="5"/>
      <c r="K64" s="3"/>
    </row>
    <row r="65" spans="1:11" ht="15.75" customHeight="1">
      <c r="A65" s="17"/>
      <c r="B65" s="8"/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12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6"/>
      <c r="B67" s="10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9"/>
      <c r="B68" s="14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12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20"/>
      <c r="B70" s="10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3"/>
      <c r="B71" s="8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8"/>
      <c r="C72" s="8"/>
      <c r="D72" s="8"/>
      <c r="E72" s="8"/>
      <c r="F72" s="8"/>
      <c r="G72" s="3"/>
      <c r="H72" s="3"/>
      <c r="I72" s="3"/>
      <c r="J72" s="3"/>
      <c r="K72" s="3"/>
    </row>
    <row r="73" spans="1:11" ht="15.75" customHeight="1">
      <c r="A73" s="25"/>
      <c r="B73" s="8"/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8"/>
      <c r="B74" s="5"/>
      <c r="C74" s="5"/>
      <c r="D74" s="3"/>
      <c r="E74" s="3"/>
      <c r="F74" s="3"/>
      <c r="G74" s="5"/>
      <c r="H74" s="3"/>
      <c r="I74" s="3"/>
      <c r="J74" s="3"/>
      <c r="K74" s="3"/>
    </row>
    <row r="75" spans="1:11" ht="15.75" customHeight="1">
      <c r="A75" s="8"/>
      <c r="B75" s="5"/>
      <c r="C75" s="5"/>
      <c r="D75" s="3"/>
      <c r="E75" s="3"/>
      <c r="F75" s="3"/>
      <c r="G75" s="5"/>
      <c r="H75" s="3"/>
      <c r="I75" s="3"/>
      <c r="J75" s="3"/>
      <c r="K75" s="3"/>
    </row>
    <row r="76" spans="1:11" ht="18" customHeight="1">
      <c r="A76" s="8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8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9"/>
      <c r="B78" s="18"/>
      <c r="C78" s="9"/>
      <c r="D78" s="18"/>
      <c r="E78" s="18"/>
      <c r="F78" s="18"/>
      <c r="G78" s="18"/>
      <c r="H78" s="3"/>
      <c r="I78" s="3"/>
      <c r="J78" s="3"/>
      <c r="K78" s="3"/>
    </row>
    <row r="79" spans="1:11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15"/>
      <c r="B80" s="10"/>
      <c r="C80" s="15"/>
      <c r="D80" s="32"/>
      <c r="E80" s="32"/>
      <c r="F80" s="10"/>
      <c r="G80" s="10"/>
      <c r="H80" s="3"/>
      <c r="I80" s="3"/>
      <c r="J80" s="28"/>
      <c r="K80" s="3"/>
    </row>
    <row r="81" spans="1:11" ht="18" customHeight="1">
      <c r="A81" s="3"/>
      <c r="B81" s="10"/>
      <c r="C81" s="4"/>
      <c r="D81" s="4"/>
      <c r="E81" s="4"/>
      <c r="F81" s="10"/>
      <c r="G81" s="10"/>
      <c r="H81" s="4"/>
      <c r="I81" s="4"/>
      <c r="J81" s="28"/>
      <c r="K81" s="3"/>
    </row>
    <row r="82" spans="1:11" ht="15.75" customHeight="1">
      <c r="A82" s="5"/>
      <c r="B82" s="4"/>
      <c r="C82" s="5"/>
      <c r="D82" s="5"/>
      <c r="E82" s="5"/>
      <c r="F82" s="5"/>
      <c r="G82" s="5"/>
      <c r="H82" s="5"/>
      <c r="I82" s="5"/>
      <c r="J82" s="5"/>
      <c r="K82" s="3"/>
    </row>
    <row r="83" spans="1:11" ht="15.75" customHeight="1">
      <c r="A83" s="5"/>
      <c r="B83" s="23"/>
      <c r="C83" s="5"/>
      <c r="D83" s="5"/>
      <c r="E83" s="5"/>
      <c r="F83" s="5"/>
      <c r="G83" s="5"/>
      <c r="H83" s="5"/>
      <c r="I83" s="5"/>
      <c r="J83" s="5"/>
      <c r="K83" s="3"/>
    </row>
    <row r="84" spans="1:11" ht="15.75" customHeight="1">
      <c r="A84" s="5"/>
      <c r="B84" s="23"/>
      <c r="C84" s="5"/>
      <c r="D84" s="5"/>
      <c r="E84" s="5"/>
      <c r="F84" s="5"/>
      <c r="G84" s="5"/>
      <c r="H84" s="5"/>
      <c r="I84" s="5"/>
      <c r="J84" s="5"/>
      <c r="K84" s="3"/>
    </row>
    <row r="85" spans="1:11" ht="15.75" customHeight="1">
      <c r="A85" s="5"/>
      <c r="B85" s="23"/>
      <c r="C85" s="5"/>
      <c r="D85" s="5"/>
      <c r="E85" s="5"/>
      <c r="F85" s="5"/>
      <c r="G85" s="5"/>
      <c r="H85" s="5"/>
      <c r="I85" s="5"/>
      <c r="J85" s="5"/>
      <c r="K85" s="3"/>
    </row>
    <row r="86" spans="1:11" ht="12.75">
      <c r="A86" s="5"/>
      <c r="B86" s="23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5"/>
      <c r="B87" s="23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5"/>
      <c r="B88" s="23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33"/>
      <c r="B89" s="23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33"/>
      <c r="B90" s="23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5"/>
      <c r="B91" s="23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4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5"/>
      <c r="B94" s="4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5"/>
      <c r="B95" s="4"/>
      <c r="C95" s="5"/>
      <c r="D95" s="5"/>
      <c r="E95" s="5"/>
      <c r="F95" s="5"/>
      <c r="G95" s="5"/>
      <c r="H95" s="5"/>
      <c r="I95" s="5"/>
      <c r="J95" s="5"/>
      <c r="K95" s="3"/>
    </row>
    <row r="96" spans="1:11" ht="12.75">
      <c r="A96" s="17"/>
      <c r="B96" s="22"/>
      <c r="C96" s="5"/>
      <c r="D96" s="5"/>
      <c r="E96" s="5"/>
      <c r="F96" s="5"/>
      <c r="G96" s="5"/>
      <c r="H96" s="5"/>
      <c r="I96" s="5"/>
      <c r="J96" s="5"/>
      <c r="K96" s="3"/>
    </row>
    <row r="97" spans="1:11" ht="12.75">
      <c r="A97" s="17"/>
      <c r="B97" s="22"/>
      <c r="C97" s="5"/>
      <c r="D97" s="5"/>
      <c r="E97" s="5"/>
      <c r="F97" s="5"/>
      <c r="G97" s="5"/>
      <c r="H97" s="5"/>
      <c r="I97" s="5"/>
      <c r="J97" s="4"/>
      <c r="K97" s="3"/>
    </row>
    <row r="98" spans="1:11" ht="12.75">
      <c r="A98" s="16"/>
      <c r="B98" s="4"/>
      <c r="C98" s="5"/>
      <c r="D98" s="5"/>
      <c r="E98" s="5"/>
      <c r="F98" s="5"/>
      <c r="G98" s="5"/>
      <c r="H98" s="5"/>
      <c r="I98" s="5"/>
      <c r="J98" s="4"/>
      <c r="K98" s="3"/>
    </row>
    <row r="99" spans="1:11" ht="12.75">
      <c r="A99" s="34"/>
      <c r="B99" s="4"/>
      <c r="C99" s="3"/>
      <c r="D99" s="3"/>
      <c r="E99" s="3"/>
      <c r="F99" s="3"/>
      <c r="G99" s="3"/>
      <c r="H99" s="3"/>
      <c r="I99" s="3"/>
      <c r="J99" s="4"/>
      <c r="K99" s="3"/>
    </row>
    <row r="100" spans="1:11" ht="12.75">
      <c r="A100" s="24"/>
      <c r="B100" s="4"/>
      <c r="C100" s="3"/>
      <c r="D100" s="3"/>
      <c r="E100" s="3"/>
      <c r="F100" s="3"/>
      <c r="G100" s="3"/>
      <c r="H100" s="3"/>
      <c r="I100" s="3"/>
      <c r="J100" s="4"/>
      <c r="K100" s="3"/>
    </row>
    <row r="101" spans="1:1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2.75">
      <c r="B428" s="3"/>
      <c r="C428" s="3"/>
      <c r="D428" s="3"/>
      <c r="E428" s="3"/>
      <c r="F428" s="3"/>
      <c r="G428" s="3"/>
      <c r="H428" s="3"/>
      <c r="I428" s="3"/>
      <c r="J42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Remontnenskoe</cp:lastModifiedBy>
  <cp:lastPrinted>2015-07-14T07:29:15Z</cp:lastPrinted>
  <dcterms:created xsi:type="dcterms:W3CDTF">2002-04-16T05:55:18Z</dcterms:created>
  <dcterms:modified xsi:type="dcterms:W3CDTF">2015-07-14T07:31:18Z</dcterms:modified>
  <cp:category/>
  <cp:version/>
  <cp:contentType/>
  <cp:contentStatus/>
</cp:coreProperties>
</file>